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BoQ Lopatyn_v1 " sheetId="7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65" i="7" l="1"/>
  <c r="G11" i="7"/>
  <c r="G10" i="7" s="1"/>
  <c r="G13" i="7"/>
  <c r="G14" i="7"/>
  <c r="G15" i="7"/>
  <c r="G16" i="7"/>
  <c r="G17" i="7"/>
  <c r="G18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2" i="7"/>
  <c r="G53" i="7"/>
  <c r="G54" i="7"/>
  <c r="G55" i="7"/>
  <c r="G56" i="7"/>
  <c r="G57" i="7"/>
  <c r="G58" i="7"/>
  <c r="G59" i="7"/>
  <c r="G60" i="7"/>
  <c r="G61" i="7"/>
  <c r="G62" i="7"/>
  <c r="G63" i="7"/>
  <c r="G66" i="7"/>
  <c r="G64" i="7" s="1"/>
  <c r="G12" i="7" l="1"/>
  <c r="G19" i="7"/>
  <c r="G51" i="7"/>
  <c r="B72" i="7"/>
  <c r="C72" i="7"/>
  <c r="A72" i="7"/>
  <c r="B71" i="7"/>
  <c r="C71" i="7"/>
  <c r="A71" i="7"/>
  <c r="B70" i="7"/>
  <c r="C70" i="7"/>
  <c r="A70" i="7"/>
  <c r="G70" i="7" l="1"/>
  <c r="G72" i="7"/>
  <c r="G71" i="7"/>
  <c r="B69" i="7"/>
  <c r="C69" i="7"/>
  <c r="G69" i="7" l="1"/>
  <c r="G68" i="7" l="1"/>
  <c r="A69" i="7"/>
  <c r="C68" i="7"/>
  <c r="B68" i="7"/>
  <c r="A68" i="7"/>
  <c r="G73" i="7" l="1"/>
  <c r="G74" i="7" s="1"/>
  <c r="G75" i="7" s="1"/>
</calcChain>
</file>

<file path=xl/sharedStrings.xml><?xml version="1.0" encoding="utf-8"?>
<sst xmlns="http://schemas.openxmlformats.org/spreadsheetml/2006/main" count="243" uniqueCount="191">
  <si>
    <t>Pos./ No.</t>
  </si>
  <si>
    <t>Total amount excl. VAT (UAH)/ Загальна вартість без ПДВ (грн)</t>
  </si>
  <si>
    <t>VAT/ ПДВ</t>
  </si>
  <si>
    <t>Total amount incl. VAT (UAH)/ Загальна вартість з ПДВ (грн)</t>
  </si>
  <si>
    <t>The priced Bill of Quantities / Специфікація робіт – Оферта з цінами</t>
  </si>
  <si>
    <r>
      <t xml:space="preserve">Description of works. </t>
    </r>
    <r>
      <rPr>
        <sz val="9"/>
        <color theme="1"/>
        <rFont val="Arial"/>
        <family val="2"/>
        <charset val="204"/>
      </rPr>
      <t xml:space="preserve">All works have to include prices on works, materials and transport </t>
    </r>
  </si>
  <si>
    <r>
      <t xml:space="preserve">Опис робіт. </t>
    </r>
    <r>
      <rPr>
        <sz val="9"/>
        <color theme="1"/>
        <rFont val="Arial"/>
        <family val="2"/>
        <charset val="204"/>
      </rPr>
      <t>Всі позиції повинні включати ціни на роботи, матеріали та транспортні витрати.</t>
    </r>
  </si>
  <si>
    <t>Quantity / Кількість</t>
  </si>
  <si>
    <t>Unit of measure/ Одиниця вимірювання</t>
  </si>
  <si>
    <t>Price per unit (UAH) excl. VAT/ Ціна за одиницю без ПДВ (грн)</t>
  </si>
  <si>
    <t>Preparation works</t>
  </si>
  <si>
    <t>Підготовчі роботи</t>
  </si>
  <si>
    <t>1.1</t>
  </si>
  <si>
    <t>• переміщення товарів, машин та обладнання до місця проведення робіт;
• заходи безпеки товарів та обладнання;
• захист сходових клітин та маршів, що будуть використовуватися для переміщення будівельних матеріалів та вивозу сміття, захист вікон та існуючих дверей;
• тимчасові двері та роздільні стіни, якщо це потрібно для будівельного процесу;
• житло для робітників;
• захист майданчику;
• прибирання ділянки та демонтаж тимчасових споруд після завершення.</t>
  </si>
  <si>
    <t>pcs./шт.</t>
  </si>
  <si>
    <t>2.1</t>
  </si>
  <si>
    <t>2.2</t>
  </si>
  <si>
    <t>2.3</t>
  </si>
  <si>
    <t>2.4</t>
  </si>
  <si>
    <t>3.1</t>
  </si>
  <si>
    <t>3.2</t>
  </si>
  <si>
    <t>4.1</t>
  </si>
  <si>
    <t>4.2</t>
  </si>
  <si>
    <t>5.1</t>
  </si>
  <si>
    <t>m/м.п</t>
  </si>
  <si>
    <t>Summery of Subsections</t>
  </si>
  <si>
    <t>movement of goods, machinery and equipment to the place of work;
- security measures for goods and equipment;
- protection of stairwells and flights of stairs to be used for the movement of construction materials and garbage removal, protection of windows and existing doors;
- temporary doors and partition walls, if required for the construction process;
- housing for workers;
- site protection;
- site cleanup and dismantling of temporary structures upon completion.</t>
  </si>
  <si>
    <t>2.5</t>
  </si>
  <si>
    <t>2.6</t>
  </si>
  <si>
    <t>3.3</t>
  </si>
  <si>
    <t>3.4</t>
  </si>
  <si>
    <t>3.5</t>
  </si>
  <si>
    <t>3.6</t>
  </si>
  <si>
    <t>5.2</t>
  </si>
  <si>
    <t>3.7</t>
  </si>
  <si>
    <t>4.3</t>
  </si>
  <si>
    <t>4.4</t>
  </si>
  <si>
    <t>4.5</t>
  </si>
  <si>
    <t>4.6</t>
  </si>
  <si>
    <t>Свердлення отворів в цегляних стінах, діаметром 82 мм</t>
  </si>
  <si>
    <t>Drilling holes in brick walls with a diameter  82 mm</t>
  </si>
  <si>
    <t>Drilling holes in brick walls with a diameter 40mm</t>
  </si>
  <si>
    <t>Свердлення отворів в цегляних стінах, діаметром 40 мм</t>
  </si>
  <si>
    <t>Встановлення анкерів розпірних 14x300 мм EXPERT FIX , або аналогічних</t>
  </si>
  <si>
    <t>Installation of anchors 14x300 mm EXPERT FIX or similar</t>
  </si>
  <si>
    <t>Встановлення кронштейнів 700х425 К4 нержавіючих, пара , або аналогічних</t>
  </si>
  <si>
    <t>Installation of brackets 700x425 K4 stainless, pair, or similar</t>
  </si>
  <si>
    <t>Влаштування гільз зі сталевих з труб діаметром 76х3 мм з герметизацією</t>
  </si>
  <si>
    <t>Installation of steel sleeves from pipes with a diameter of 76x3 mm with sealing</t>
  </si>
  <si>
    <t>Installation of steel sleeves from pipes with a diameter of 40х1,5 mm with sealing</t>
  </si>
  <si>
    <t>Влаштування гільз зі сталевих з труб діаметром 40х1,5 мм з герметизацією</t>
  </si>
  <si>
    <t>Монтаж системи автоматики теплового насосу Cooper&amp;Hunter CH-SIRК3 або аналогічного</t>
  </si>
  <si>
    <t>Монтаж електричного котла Tenko Smart 12/200 Grundfos або аналогічного</t>
  </si>
  <si>
    <t>Монтаж баку-теплоакумулятору буферного Galmet SG (B) Bufor 300л або аналогічного</t>
  </si>
  <si>
    <t xml:space="preserve">Монтаж баку компенсатору об'ємом 18л; </t>
  </si>
  <si>
    <t xml:space="preserve">Монтаж баку компенсатору об'ємом 25л; </t>
  </si>
  <si>
    <t xml:space="preserve">Монтаж насосу циркуляційного Wilo Stratos PICO 25/0.5-4 або аналогічного; </t>
  </si>
  <si>
    <t>Монтаж трубопроводів  мідних діаметром  6,35 мм з ізоляцією  з вспіненого каучуку діам. 6,35х9 мм K-flex або аналогіна</t>
  </si>
  <si>
    <t>Монтаж трубопроводів  мідних діаметром   15,8  мм з ізоляцією  з вспіненого каучуку діам.  15,8х9  мм K-flex або аналогіна</t>
  </si>
  <si>
    <t>Встановлення фільтра металевого 1" Valtec VT.192.N.06 або аналогічного</t>
  </si>
  <si>
    <t>Встановлення фільтра металевого 1 1/4" Valtec VT.192.N.07 або аналогічного</t>
  </si>
  <si>
    <t>Прокладання трубопроводів  поліпропіленових армованих діаметром20 мм Valtec VTp.700.AL.25 або аналогічних, включаючі кріплення коліна, трійники, редукції та т.п. 
Згідно специфікації ТОМ 4</t>
  </si>
  <si>
    <t>Прокладання трубопроводів  поліпропіленових армованих діаметром 25 мм Valtec VTp.700.AL.25 або аналогічних, включаючі кріплення, коліна, трійники, редукції та т.п. 
Згідно специфікації ТОМ 4</t>
  </si>
  <si>
    <t xml:space="preserve">Прокладання трубопроводів  поліпропіленових армованих діаметром 40 мм Valtec VTp.700.AL.40 або аналогічних, включаючі  кріплення, коліна, трійники, редукції та т.п. 
Згідно специфікації ТОМ 4  </t>
  </si>
  <si>
    <t>Прокладання трубопроводів  поліпропіленових армованих діаметром 32мм Valtec VTp.700.AL.32 або аналогічних, включаючі  кріплення, коліна, трійники, редукції та т.п. 
Згідно специфікації ТОМ 4</t>
  </si>
  <si>
    <t>Встановлення кранів кульових  з розбірним з' єднанням 1/2" (Дн 15) Valtec VT.227.N.04 або аналогічні</t>
  </si>
  <si>
    <t>Встановлення кранів кульових  з розбірним з' єднанням 3/4" (Дн 20) Valtec VT.227.N.05 або аналогічні</t>
  </si>
  <si>
    <t>Встановлення кранів кульових  з розбірним з' єднанням  1" (Дн 25) Valtec VT.227.N.06 або аналогічні</t>
  </si>
  <si>
    <t xml:space="preserve">Встановлення кранів кульових  з розбірним з' єднанням  1 1/4" ( Дн 32) Valtec VT.227.N.07 або аналогічні </t>
  </si>
  <si>
    <t xml:space="preserve">Встановлення кранів кульових  з розбірним з' єднанням  1 1/4" ( Дн 32) Valtec VT.215.N.07 або аналогічні </t>
  </si>
  <si>
    <t xml:space="preserve">Встановлення кранів кульових  1" (Дн 25) зовнішня/внутрішня Valtec VT.215.N.06 або аналогічні </t>
  </si>
  <si>
    <t xml:space="preserve">Встановлення кранів кульових   1" (Дн 25) зовнішня/внутрішня Valtec VT.215.N.06 або аналогічні </t>
  </si>
  <si>
    <t xml:space="preserve">Встановлення клапану зворотнього1 1/4" Valtec VT.161.G.07 або аналогічні </t>
  </si>
  <si>
    <t xml:space="preserve">Встановлення автоматичних повітроскидувачів  1/2" кутових Valtec VT.502.NА.04 або аналогічні </t>
  </si>
  <si>
    <t xml:space="preserve">Встановлення  групи захисту  Valtec VT.495 VT.460.0.0 або аналогічні </t>
  </si>
  <si>
    <t>Ізоляція поліпропіленових труб  з вспіненого каучуку діам. 40х9 мм K-fle xабо аналогічною</t>
  </si>
  <si>
    <t>Ізоляція поліпропіленових труб  з вспіненого каучуку діам.  32х9 мм  K-fle xабо аналогічною</t>
  </si>
  <si>
    <t>Ізоляція поліпропіленових труб  з вспіненого каучуку діам.  25х9 мм  K-fle xабо аналогічною</t>
  </si>
  <si>
    <t>Ізоляція поліпропіленових труб  з вспіненого каучуку діам.  20х9 мм  K-fle xабо аналогічною</t>
  </si>
  <si>
    <t>Під'єднання нових ділянок трубопроводу до існуючих мереж водопостачання чи опалення діаметром 20 мм</t>
  </si>
  <si>
    <t>Під'єднання нових ділянок трубопроводу до існуючих мереж водопостачання чи опалення діаметром 32 мм</t>
  </si>
  <si>
    <t>Встановлення щита, металевого  ІР44, металеві двері, замикаються на ключ</t>
  </si>
  <si>
    <t>Монтаж автоматичного вимикача Ін=25А, 3р,С 10кА  ЕТІМАТ 10 або аналогічний</t>
  </si>
  <si>
    <t>Монтаж автоматичного вимикача Ін=16А, 3р,С 10кА  ЕТІМАТ 10 або аналогічний</t>
  </si>
  <si>
    <t>Монтаж автоматичного вимикача Ін=6А, 1р,С 10кА  ЕТІМАТ 10 або аналогічний</t>
  </si>
  <si>
    <t>Монтаж автоматичного вимикача Ін=16А, 1р,С 10кА  ЕТІМАТ 10 або аналогічний</t>
  </si>
  <si>
    <t>Монтаж труб гофрованих  з протяжкою негорючих, діам. 16мм , включаючи кріплення</t>
  </si>
  <si>
    <t>Монтаж труб гофрованих  з протяжкою негорючих, діам. 20мм, включаючи кріплення</t>
  </si>
  <si>
    <t>Монтаж труб гофрованих  з протяжкою негорючих, діам. 25мм, включаючи кріплення</t>
  </si>
  <si>
    <t>Монтаж кабеля  ВВГнгд 4х4 в труби</t>
  </si>
  <si>
    <t>Монтаж кабеля  ВВГнгд 4х2,5 в труби</t>
  </si>
  <si>
    <t>Монтаж кабеля  ВВГнгд 3х1,5 в труби</t>
  </si>
  <si>
    <t>Монтаж кабеля  ВВГнгд 3х0,75 в труби</t>
  </si>
  <si>
    <t>Автоматизацію теплотехнічних рішень котельні</t>
  </si>
  <si>
    <t>Монтаж гофрованих труб негорючих з протяжкою  на скобах, діам. 16мм</t>
  </si>
  <si>
    <t>Монтаж кабеля OK-Net, F/FTP, категорія 6a, 4x2x0,56 мм (білий) в труби</t>
  </si>
  <si>
    <t>Електрика</t>
  </si>
  <si>
    <t>Будівельні роботи</t>
  </si>
  <si>
    <t xml:space="preserve"> works</t>
  </si>
  <si>
    <t>Опалення та кондиціювання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</si>
  <si>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</si>
  <si>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</si>
  <si>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</si>
  <si>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</si>
  <si>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</si>
  <si>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</si>
  <si>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</si>
  <si>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</si>
  <si>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</si>
  <si>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</si>
  <si>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</si>
  <si>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</si>
  <si>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</si>
  <si>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</si>
  <si>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</si>
  <si>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</si>
  <si>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</si>
  <si>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</si>
  <si>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</si>
  <si>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</si>
  <si>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</si>
  <si>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</si>
  <si>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</si>
  <si>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</si>
  <si>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4.7</t>
  </si>
  <si>
    <t>4.8</t>
  </si>
  <si>
    <t>4.9</t>
  </si>
  <si>
    <t>4.10</t>
  </si>
  <si>
    <t>4.11</t>
  </si>
  <si>
    <t>4.12</t>
  </si>
  <si>
    <t>Встановлення теплового насосу, теплова потужність 15 кВт Cooper&amp;Hunter CH-HP16SIRM3 або аналогічного</t>
  </si>
  <si>
    <t>Installation of a heat pump, heat capacity 15 kW Cooper&amp;Hunter CH-HP16SIRM3 or similar</t>
  </si>
  <si>
    <t>Installation of the automation system of the heat pump Cooper&amp;Hunter CH-SIRK3 or similar</t>
  </si>
  <si>
    <t>Installation of an electric boiler Tenko Smart 12/200 Grundfos or similar</t>
  </si>
  <si>
    <t>Installation of a  buffer heat storage tank Galmet SG (B) Bufor 300lor similar</t>
  </si>
  <si>
    <t>Installation of the compensator tank with a volume of 18 l;</t>
  </si>
  <si>
    <t>Installation of the compensator tank with a volume of 25 l;</t>
  </si>
  <si>
    <t>Installation of a circulation pump Wilo Stratos PICO 25/0.5-4 or similar;</t>
  </si>
  <si>
    <t>Installation of copper pipelines with a diameter of 6.35 mm with insulation from foamed rubber d. 6.35x9 mm K-flex or or similar;</t>
  </si>
  <si>
    <t>Installation of copper pipelines with a diameter of 15,8  mm with insulation from foamed rubber d. 15,8х9 mm K-flex or or similar;</t>
  </si>
  <si>
    <t xml:space="preserve">Laying of reinforced polypropylene pipelines with a diameter of 40 mm Valtec VTp.700.AL.40 or similar, including fittings, elbows, tees, reductions, etc.
According to the specification VOLUME 4 </t>
  </si>
  <si>
    <t>Laying of reinforced polypropylene pipelines with a diameter of 32 mm Valtec VTp.700.AL.32 or similar, including fasteners, elbows, tees, reductions, etc.
According to the specification VOLUME 4</t>
  </si>
  <si>
    <t>Laying of reinforced polypropylene pipelines with a diameter of 25 mm Valtec VTp.700.AL.25 or similar, including fasteners, elbows, tees, reductions, etc.
According to the specification VOLUME 4</t>
  </si>
  <si>
    <t>Laying of reinforced polypropylene pipelines with a diameter of 20 mm Valtec VTp.700.AL.25 or similar, including elbow fasteners, tees, reductions, etc.
According to the specification VOLUME 4</t>
  </si>
  <si>
    <t>Installation of a metal filter 1" Valtec VT.192.N.06 or similar</t>
  </si>
  <si>
    <t>Installing a metal filter 1 1/4" Valtec VT.192.N.07 or similar</t>
  </si>
  <si>
    <t>Installation of ball valves with collapsible connection 1/2" (Dn 15) Valtec VT.227.N.04 or similar</t>
  </si>
  <si>
    <t>Installation of ball valves with collapsible connection 3/4" (Dn 20) Valtec VT.227.N.05 or similar</t>
  </si>
  <si>
    <t>Installation of ball valves with collapsible connection 1" (Dn 25) Valtec VT.227.N.06 or similar</t>
  </si>
  <si>
    <t>Installation of ball valves with collapsible connection 1 1/4" (Dn 32) Valtec VT.227.N.07 or similar</t>
  </si>
  <si>
    <t>Installation of ball valves with collapsible connection 1 1/4" (Dn 32) Valtec VT.215.N.07 or similar</t>
  </si>
  <si>
    <t>Installation of ball valves 1" (Dn 25) external/internal Valtec VT.215.N.06 or similar</t>
  </si>
  <si>
    <t>Installation of a 1 1/4" non-return valve Valtec VT.161.G.07 or similar</t>
  </si>
  <si>
    <t>Installation of automatic air vents 1/2" angular Valtec VT.502.NA.04 or similar</t>
  </si>
  <si>
    <t>Installation of the protection group Valtec VT.495 VT.460.0.0 or similar</t>
  </si>
  <si>
    <t>Insulation of polypropylene pipes made of foamed rubber diam. 40x9 mm K-fle x or similar</t>
  </si>
  <si>
    <t>Insulation of polypropylene pipes made of foamed rubber diam. 32x9 mm K-fle x or similar</t>
  </si>
  <si>
    <t>Insulation of polypropylene pipes made of foamed rubber diam. 25x9 mm K-fle x or similar</t>
  </si>
  <si>
    <t>Insulation of polypropylene pipes made of foamed rubber diam. 20x9 mm K-fle x or similar</t>
  </si>
  <si>
    <t>Connection of new pipeline sections to existing water supply or heating networks with a diameter of 20 mm</t>
  </si>
  <si>
    <t>Connection of new pipeline sections to existing water supply or heating networks with a diameter of 32 mm</t>
  </si>
  <si>
    <t>Installation of a distribution board, metal IR44, metal door, lockable with a key</t>
  </si>
  <si>
    <t>Installation of automatic circuit breaker In=25A, 3r, C 10kA ETIMAT 10 or similar</t>
  </si>
  <si>
    <t>Installation of automatic circuit breaker In = 16A, 3r, C 10kA ETIMAT 10 or similar</t>
  </si>
  <si>
    <t>Electricity</t>
  </si>
  <si>
    <t>HVAC</t>
  </si>
  <si>
    <t>Installation of automatic circuit breaker In = 6A, 1r, C 10kA ETIMAT 10 or similar</t>
  </si>
  <si>
    <t>Installation of automatic circuit breaker In = 16A, 1r, C 10kA ETIMAT 10 or similar</t>
  </si>
  <si>
    <t>Installation of non-flammable corrugated pipes, dia. 16 mm, including fasteners/</t>
  </si>
  <si>
    <t>Installation of non-flammable corrugated pipes, dia. 20mm, including fasteners/</t>
  </si>
  <si>
    <t>Installation of non-flammable corrugated pipes, dia. 25mm, including fasteners/</t>
  </si>
  <si>
    <t>Installation of  ВВГнгд cable 4x4 in pipes</t>
  </si>
  <si>
    <t>Installation of  ВВГнгд cable  4х2,5  in pipes</t>
  </si>
  <si>
    <t>Installation of  ВВГнгд cable 3х1,5in pipes</t>
  </si>
  <si>
    <t>Installation of  ВВГнгд cable  3х0,75 in pipes</t>
  </si>
  <si>
    <t>Installation of non-flammable corrugated pipes with bracing on staples, diam. 16 mm</t>
  </si>
  <si>
    <t>Automation of the boiler room</t>
  </si>
  <si>
    <t>Installation of cable OK-Net, F/FTP, category 6a, 4x2x0.56 mm (white) in pipes</t>
  </si>
  <si>
    <t>Додаток 4</t>
  </si>
  <si>
    <t>до тендерної документації</t>
  </si>
  <si>
    <t xml:space="preserve">Тендер № / Tender No: </t>
  </si>
  <si>
    <t>Назва проекту / Project name</t>
  </si>
  <si>
    <t>Повна назва Учасника закупівлі / Name of the Tenderer</t>
  </si>
  <si>
    <t>ХХХХ</t>
  </si>
  <si>
    <t>Капітальний ремонт системи опалення гуртожитку філії Добротвірського професійного ліцею у смт. Лопатин, по вул. С. Стрільців, 31 Червоноградського району Львівської області</t>
  </si>
  <si>
    <t>При підготовці Специфікації робіт необхідно врахувати наступне:</t>
  </si>
  <si>
    <t xml:space="preserve">       при розрахунку кожного з видів робіт необхідно враховувати лише зазначені у Специфікації та робочих кресленнях матеріали</t>
  </si>
  <si>
    <t xml:space="preserve">       усі позиції кожного з видів робіт повинні бути заповнені (вартість одиниці, стовпчик 6)</t>
  </si>
  <si>
    <t>Загальна вартість (з ПДВ) має відповідати ціні пропозиції зазначеній у додатку 2 "Лист-згода з умовами тендеру" та додатку 3 "Цінова пропозиція"</t>
  </si>
  <si>
    <t>Специфікація робіт подається у 2-х форматах (Excel та pdf).  Формат pdf завіряється підписрм і печаткою</t>
  </si>
  <si>
    <t>81301925-29/07/01-2024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</si>
</sst>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2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color indexed="8"/>
      <name val="Arial"/>
      <family val="2"/>
    </font>
    <font>
      <b/>
      <sz val="9"/>
      <color indexed="8"/>
      <name val="Arial"/>
      <family val="2"/>
      <charset val="204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charset val="204"/>
      <scheme val="minor"/>
    </font>
    <font>
      <b/>
      <i/>
      <sz val="9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i/>
      <sz val="9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9"/>
      <name val="Arial"/>
      <family val="2"/>
      <charset val="204"/>
    </font>
    <font>
      <sz val="11"/>
      <name val="PF Square Sans Pro"/>
      <charset val="204"/>
    </font>
    <font>
      <b/>
      <sz val="11"/>
      <color theme="1"/>
      <name val="PF Square Sans Pro"/>
      <charset val="204"/>
    </font>
    <font>
      <sz val="11"/>
      <color theme="1"/>
      <name val="PF Square Sans Pro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4" borderId="4" applyNumberFormat="0" applyAlignment="0" applyProtection="0"/>
    <xf numFmtId="0" fontId="11" fillId="0" borderId="0"/>
    <xf numFmtId="43" fontId="1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71">
    <xf numFmtId="0" fontId="0" fillId="0" borderId="0" xfId="0"/>
    <xf numFmtId="0" fontId="20" fillId="8" borderId="0" xfId="0" applyFont="1" applyFill="1" applyProtection="1"/>
    <xf numFmtId="0" fontId="21" fillId="8" borderId="1" xfId="0" applyFont="1" applyFill="1" applyBorder="1" applyProtection="1"/>
    <xf numFmtId="0" fontId="22" fillId="8" borderId="1" xfId="0" applyFont="1" applyFill="1" applyBorder="1" applyProtection="1"/>
    <xf numFmtId="0" fontId="20" fillId="8" borderId="1" xfId="0" applyFont="1" applyFill="1" applyBorder="1" applyAlignment="1" applyProtection="1">
      <alignment wrapText="1"/>
    </xf>
    <xf numFmtId="0" fontId="21" fillId="8" borderId="23" xfId="0" applyFont="1" applyFill="1" applyBorder="1" applyAlignment="1" applyProtection="1">
      <alignment wrapText="1"/>
    </xf>
    <xf numFmtId="0" fontId="22" fillId="9" borderId="23" xfId="0" applyFont="1" applyFill="1" applyBorder="1" applyProtection="1"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" fontId="19" fillId="8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 applyProtection="1">
      <alignment horizontal="left"/>
    </xf>
    <xf numFmtId="0" fontId="14" fillId="0" borderId="2" xfId="0" applyFont="1" applyBorder="1" applyAlignment="1" applyProtection="1">
      <alignment horizontal="left"/>
    </xf>
    <xf numFmtId="0" fontId="14" fillId="0" borderId="3" xfId="0" applyFont="1" applyBorder="1" applyAlignment="1" applyProtection="1">
      <alignment horizontal="left"/>
    </xf>
    <xf numFmtId="0" fontId="13" fillId="0" borderId="24" xfId="0" applyFont="1" applyBorder="1" applyAlignment="1" applyProtection="1">
      <alignment horizontal="left"/>
    </xf>
    <xf numFmtId="0" fontId="13" fillId="0" borderId="2" xfId="0" applyFont="1" applyBorder="1" applyAlignment="1" applyProtection="1">
      <alignment horizontal="left"/>
    </xf>
    <xf numFmtId="0" fontId="13" fillId="0" borderId="3" xfId="0" applyFont="1" applyBorder="1" applyAlignment="1" applyProtection="1">
      <alignment horizontal="left"/>
    </xf>
    <xf numFmtId="0" fontId="21" fillId="0" borderId="17" xfId="0" applyFont="1" applyFill="1" applyBorder="1" applyAlignment="1" applyProtection="1">
      <alignment horizontal="right"/>
    </xf>
    <xf numFmtId="0" fontId="21" fillId="0" borderId="18" xfId="0" applyFont="1" applyFill="1" applyBorder="1" applyAlignment="1" applyProtection="1">
      <alignment horizontal="right"/>
    </xf>
    <xf numFmtId="0" fontId="21" fillId="0" borderId="19" xfId="0" applyFont="1" applyFill="1" applyBorder="1" applyAlignment="1" applyProtection="1">
      <alignment horizontal="right"/>
    </xf>
    <xf numFmtId="0" fontId="21" fillId="0" borderId="20" xfId="0" applyFont="1" applyFill="1" applyBorder="1" applyAlignment="1" applyProtection="1">
      <alignment horizontal="right"/>
    </xf>
    <xf numFmtId="0" fontId="21" fillId="0" borderId="21" xfId="0" applyFont="1" applyFill="1" applyBorder="1" applyAlignment="1" applyProtection="1">
      <alignment horizontal="right"/>
    </xf>
    <xf numFmtId="0" fontId="21" fillId="0" borderId="22" xfId="0" applyFont="1" applyFill="1" applyBorder="1" applyAlignment="1" applyProtection="1">
      <alignment horizontal="right"/>
    </xf>
    <xf numFmtId="0" fontId="13" fillId="0" borderId="20" xfId="0" applyFont="1" applyBorder="1" applyAlignment="1" applyProtection="1">
      <alignment horizontal="left"/>
    </xf>
    <xf numFmtId="0" fontId="13" fillId="0" borderId="21" xfId="0" applyFont="1" applyBorder="1" applyAlignment="1" applyProtection="1">
      <alignment horizontal="left"/>
    </xf>
    <xf numFmtId="0" fontId="13" fillId="0" borderId="22" xfId="0" applyFont="1" applyBorder="1" applyAlignment="1" applyProtection="1">
      <alignment horizontal="left"/>
    </xf>
    <xf numFmtId="0" fontId="13" fillId="0" borderId="0" xfId="0" applyFont="1" applyAlignment="1">
      <alignment horizontal="left" vertical="top" wrapText="1"/>
    </xf>
    <xf numFmtId="4" fontId="13" fillId="7" borderId="7" xfId="1" applyNumberFormat="1" applyFont="1" applyFill="1" applyBorder="1" applyAlignment="1" applyProtection="1">
      <alignment horizontal="left" vertical="center" wrapText="1"/>
    </xf>
    <xf numFmtId="4" fontId="13" fillId="7" borderId="8" xfId="1" applyNumberFormat="1" applyFont="1" applyFill="1" applyBorder="1" applyAlignment="1" applyProtection="1">
      <alignment horizontal="left" vertical="center" wrapText="1"/>
    </xf>
    <xf numFmtId="4" fontId="13" fillId="7" borderId="9" xfId="1" applyNumberFormat="1" applyFont="1" applyFill="1" applyBorder="1" applyAlignment="1" applyProtection="1">
      <alignment horizontal="left" vertical="center" wrapText="1"/>
    </xf>
    <xf numFmtId="4" fontId="13" fillId="7" borderId="11" xfId="1" applyNumberFormat="1" applyFont="1" applyFill="1" applyBorder="1" applyAlignment="1" applyProtection="1">
      <alignment horizontal="left" vertical="center" wrapText="1"/>
    </xf>
    <xf numFmtId="4" fontId="13" fillId="7" borderId="2" xfId="1" applyNumberFormat="1" applyFont="1" applyFill="1" applyBorder="1" applyAlignment="1" applyProtection="1">
      <alignment horizontal="left" vertical="center" wrapText="1"/>
    </xf>
    <xf numFmtId="4" fontId="13" fillId="7" borderId="3" xfId="1" applyNumberFormat="1" applyFont="1" applyFill="1" applyBorder="1" applyAlignment="1" applyProtection="1">
      <alignment horizontal="left" vertical="center" wrapText="1"/>
    </xf>
    <xf numFmtId="4" fontId="13" fillId="7" borderId="13" xfId="1" applyNumberFormat="1" applyFont="1" applyFill="1" applyBorder="1" applyAlignment="1" applyProtection="1">
      <alignment horizontal="left" vertical="center" wrapText="1"/>
    </xf>
    <xf numFmtId="4" fontId="13" fillId="7" borderId="14" xfId="1" applyNumberFormat="1" applyFont="1" applyFill="1" applyBorder="1" applyAlignment="1" applyProtection="1">
      <alignment horizontal="left" vertical="center" wrapText="1"/>
    </xf>
    <xf numFmtId="4" fontId="13" fillId="7" borderId="15" xfId="1" applyNumberFormat="1" applyFont="1" applyFill="1" applyBorder="1" applyAlignment="1" applyProtection="1">
      <alignment horizontal="left" vertical="center" wrapText="1"/>
    </xf>
    <xf numFmtId="0" fontId="14" fillId="0" borderId="24" xfId="0" applyFont="1" applyBorder="1" applyAlignment="1" applyProtection="1">
      <alignment horizontal="center" vertical="center"/>
    </xf>
    <xf numFmtId="0" fontId="13" fillId="0" borderId="2" xfId="4" applyFont="1" applyBorder="1" applyAlignment="1" applyProtection="1">
      <alignment horizontal="left" vertical="center"/>
    </xf>
    <xf numFmtId="0" fontId="14" fillId="0" borderId="2" xfId="0" applyFont="1" applyBorder="1" applyProtection="1"/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7" fillId="6" borderId="5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4" fontId="1" fillId="3" borderId="5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left" vertical="center" wrapText="1"/>
    </xf>
    <xf numFmtId="0" fontId="10" fillId="0" borderId="5" xfId="0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0" fontId="16" fillId="3" borderId="6" xfId="4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11" fillId="8" borderId="1" xfId="0" applyFont="1" applyFill="1" applyBorder="1" applyAlignment="1" applyProtection="1">
      <alignment horizontal="left" vertical="top" wrapText="1"/>
    </xf>
    <xf numFmtId="3" fontId="19" fillId="8" borderId="1" xfId="0" applyNumberFormat="1" applyFont="1" applyFill="1" applyBorder="1" applyAlignment="1" applyProtection="1">
      <alignment horizontal="center" vertical="center" wrapText="1"/>
    </xf>
    <xf numFmtId="0" fontId="19" fillId="8" borderId="1" xfId="0" applyFont="1" applyFill="1" applyBorder="1" applyAlignment="1" applyProtection="1">
      <alignment horizontal="center" vertical="center" wrapText="1"/>
    </xf>
    <xf numFmtId="4" fontId="19" fillId="8" borderId="1" xfId="0" applyNumberFormat="1" applyFont="1" applyFill="1" applyBorder="1" applyAlignment="1" applyProtection="1">
      <alignment horizontal="center" vertical="center" wrapText="1"/>
    </xf>
    <xf numFmtId="3" fontId="10" fillId="3" borderId="5" xfId="0" applyNumberFormat="1" applyFont="1" applyFill="1" applyBorder="1" applyAlignment="1" applyProtection="1">
      <alignment horizontal="center" vertical="center" wrapText="1"/>
    </xf>
    <xf numFmtId="0" fontId="18" fillId="8" borderId="1" xfId="0" applyFont="1" applyFill="1" applyBorder="1" applyAlignment="1" applyProtection="1">
      <alignment horizontal="left" vertical="top" wrapText="1"/>
    </xf>
    <xf numFmtId="3" fontId="3" fillId="8" borderId="1" xfId="0" applyNumberFormat="1" applyFont="1" applyFill="1" applyBorder="1" applyAlignment="1" applyProtection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</xf>
    <xf numFmtId="4" fontId="3" fillId="8" borderId="1" xfId="0" applyNumberFormat="1" applyFont="1" applyFill="1" applyBorder="1" applyAlignment="1" applyProtection="1">
      <alignment horizontal="center" vertical="center" wrapText="1"/>
    </xf>
    <xf numFmtId="3" fontId="15" fillId="3" borderId="1" xfId="0" applyNumberFormat="1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 applyProtection="1">
      <alignment horizontal="center" vertical="center" wrapText="1"/>
    </xf>
    <xf numFmtId="2" fontId="6" fillId="5" borderId="1" xfId="0" applyNumberFormat="1" applyFont="1" applyFill="1" applyBorder="1" applyAlignment="1" applyProtection="1">
      <alignment horizontal="left" vertical="center" wrapText="1"/>
    </xf>
    <xf numFmtId="2" fontId="4" fillId="5" borderId="1" xfId="0" applyNumberFormat="1" applyFont="1" applyFill="1" applyBorder="1" applyAlignment="1" applyProtection="1">
      <alignment vertical="center" wrapText="1"/>
    </xf>
    <xf numFmtId="4" fontId="9" fillId="5" borderId="1" xfId="0" applyNumberFormat="1" applyFont="1" applyFill="1" applyBorder="1" applyAlignment="1" applyProtection="1">
      <alignment horizontal="center" vertical="center" wrapText="1"/>
    </xf>
    <xf numFmtId="1" fontId="2" fillId="6" borderId="1" xfId="2" applyNumberFormat="1" applyFont="1" applyFill="1" applyBorder="1" applyAlignment="1" applyProtection="1">
      <alignment horizontal="center" vertical="center"/>
    </xf>
    <xf numFmtId="164" fontId="1" fillId="6" borderId="1" xfId="5" quotePrefix="1" applyNumberFormat="1" applyFont="1" applyFill="1" applyBorder="1" applyAlignment="1" applyProtection="1">
      <alignment horizontal="center"/>
    </xf>
    <xf numFmtId="164" fontId="13" fillId="7" borderId="10" xfId="5" quotePrefix="1" applyNumberFormat="1" applyFont="1" applyFill="1" applyBorder="1" applyAlignment="1" applyProtection="1">
      <alignment horizontal="center"/>
    </xf>
    <xf numFmtId="164" fontId="13" fillId="7" borderId="12" xfId="5" applyNumberFormat="1" applyFont="1" applyFill="1" applyBorder="1" applyAlignment="1" applyProtection="1">
      <alignment horizontal="center"/>
    </xf>
    <xf numFmtId="164" fontId="13" fillId="7" borderId="16" xfId="5" applyNumberFormat="1" applyFont="1" applyFill="1" applyBorder="1" applyAlignment="1" applyProtection="1">
      <alignment horizontal="center"/>
    </xf>
  </cellXfs>
  <cellStyles count="6">
    <cellStyle name="Comma 2" xfId="3"/>
    <cellStyle name="Normal 3" xfId="2"/>
    <cellStyle name="Ввід" xfId="1" builtinId="20"/>
    <cellStyle name="Звичайний" xfId="0" builtinId="0"/>
    <cellStyle name="Обычный 2" xfId="4"/>
    <cellStyle name="Финансов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tabSelected="1" topLeftCell="A63" zoomScale="90" zoomScaleNormal="90" workbookViewId="0">
      <selection activeCell="C6" sqref="C6"/>
    </sheetView>
  </sheetViews>
  <sheetFormatPr defaultColWidth="9.140625" defaultRowHeight="15" x14ac:dyDescent="0.25"/>
  <cols>
    <col min="2" max="2" width="41.42578125" customWidth="1"/>
    <col min="3" max="3" width="45.42578125" customWidth="1"/>
    <col min="4" max="4" width="11.140625" customWidth="1"/>
    <col min="5" max="5" width="11.85546875" customWidth="1"/>
    <col min="6" max="6" width="11.42578125" customWidth="1"/>
    <col min="7" max="7" width="15" customWidth="1"/>
  </cols>
  <sheetData>
    <row r="1" spans="1:20" x14ac:dyDescent="0.25">
      <c r="A1" s="1"/>
      <c r="B1" s="1"/>
      <c r="C1" s="1"/>
      <c r="D1" s="16" t="s">
        <v>178</v>
      </c>
      <c r="E1" s="17"/>
      <c r="F1" s="17"/>
      <c r="G1" s="18"/>
    </row>
    <row r="2" spans="1:20" x14ac:dyDescent="0.25">
      <c r="A2" s="1"/>
      <c r="B2" s="1"/>
      <c r="C2" s="1"/>
      <c r="D2" s="19" t="s">
        <v>179</v>
      </c>
      <c r="E2" s="20"/>
      <c r="F2" s="20"/>
      <c r="G2" s="21"/>
    </row>
    <row r="3" spans="1:20" x14ac:dyDescent="0.25">
      <c r="A3" s="1"/>
      <c r="B3" s="1"/>
      <c r="C3" s="1"/>
      <c r="D3" s="1"/>
      <c r="E3" s="1"/>
      <c r="F3" s="1"/>
      <c r="G3" s="1"/>
    </row>
    <row r="4" spans="1:20" x14ac:dyDescent="0.25">
      <c r="A4" s="1"/>
      <c r="B4" s="2" t="s">
        <v>180</v>
      </c>
      <c r="C4" s="3" t="s">
        <v>190</v>
      </c>
      <c r="D4" s="1"/>
      <c r="E4" s="1"/>
      <c r="F4" s="1"/>
      <c r="G4" s="1"/>
    </row>
    <row r="5" spans="1:20" ht="75" x14ac:dyDescent="0.25">
      <c r="A5" s="1"/>
      <c r="B5" s="2" t="s">
        <v>181</v>
      </c>
      <c r="C5" s="4" t="s">
        <v>184</v>
      </c>
      <c r="D5" s="1"/>
      <c r="E5" s="1"/>
      <c r="F5" s="1"/>
      <c r="G5" s="1"/>
    </row>
    <row r="6" spans="1:20" ht="30" x14ac:dyDescent="0.25">
      <c r="A6" s="1"/>
      <c r="B6" s="5" t="s">
        <v>182</v>
      </c>
      <c r="C6" s="6" t="s">
        <v>183</v>
      </c>
      <c r="D6" s="1"/>
      <c r="E6" s="1"/>
      <c r="F6" s="1"/>
      <c r="G6" s="1"/>
    </row>
    <row r="7" spans="1:20" ht="27.75" customHeight="1" x14ac:dyDescent="0.25">
      <c r="A7" s="35"/>
      <c r="B7" s="36" t="s">
        <v>4</v>
      </c>
      <c r="C7" s="37"/>
      <c r="D7" s="38"/>
      <c r="E7" s="38"/>
      <c r="F7" s="38"/>
      <c r="G7" s="39"/>
    </row>
    <row r="8" spans="1:20" ht="84" x14ac:dyDescent="0.25">
      <c r="A8" s="40" t="s">
        <v>0</v>
      </c>
      <c r="B8" s="40" t="s">
        <v>5</v>
      </c>
      <c r="C8" s="40" t="s">
        <v>6</v>
      </c>
      <c r="D8" s="40" t="s">
        <v>7</v>
      </c>
      <c r="E8" s="40" t="s">
        <v>8</v>
      </c>
      <c r="F8" s="40" t="s">
        <v>9</v>
      </c>
      <c r="G8" s="40" t="s">
        <v>1</v>
      </c>
      <c r="N8" s="25"/>
      <c r="O8" s="25"/>
      <c r="P8" s="25"/>
      <c r="Q8" s="25"/>
      <c r="R8" s="25"/>
      <c r="S8" s="25"/>
      <c r="T8" s="25"/>
    </row>
    <row r="9" spans="1:20" x14ac:dyDescent="0.25">
      <c r="A9" s="41">
        <v>1</v>
      </c>
      <c r="B9" s="41">
        <v>2</v>
      </c>
      <c r="C9" s="41">
        <v>3</v>
      </c>
      <c r="D9" s="41">
        <v>4</v>
      </c>
      <c r="E9" s="41">
        <v>5</v>
      </c>
      <c r="F9" s="41">
        <v>6</v>
      </c>
      <c r="G9" s="41">
        <v>7</v>
      </c>
    </row>
    <row r="10" spans="1:20" x14ac:dyDescent="0.25">
      <c r="A10" s="42">
        <v>1</v>
      </c>
      <c r="B10" s="43" t="s">
        <v>10</v>
      </c>
      <c r="C10" s="43" t="s">
        <v>11</v>
      </c>
      <c r="D10" s="42"/>
      <c r="E10" s="42"/>
      <c r="F10" s="42"/>
      <c r="G10" s="44">
        <f>SUM(G11)</f>
        <v>0</v>
      </c>
    </row>
    <row r="11" spans="1:20" ht="156" x14ac:dyDescent="0.25">
      <c r="A11" s="45" t="s">
        <v>12</v>
      </c>
      <c r="B11" s="46" t="s">
        <v>26</v>
      </c>
      <c r="C11" s="46" t="s">
        <v>13</v>
      </c>
      <c r="D11" s="47">
        <v>1</v>
      </c>
      <c r="E11" s="47" t="s">
        <v>14</v>
      </c>
      <c r="F11" s="7"/>
      <c r="G11" s="48">
        <f>D11*F11</f>
        <v>0</v>
      </c>
    </row>
    <row r="12" spans="1:20" x14ac:dyDescent="0.25">
      <c r="A12" s="49">
        <v>2</v>
      </c>
      <c r="B12" s="43" t="s">
        <v>98</v>
      </c>
      <c r="C12" s="43" t="s">
        <v>97</v>
      </c>
      <c r="D12" s="42"/>
      <c r="E12" s="42"/>
      <c r="F12" s="42"/>
      <c r="G12" s="44">
        <f>SUM(G13:G18)</f>
        <v>0</v>
      </c>
    </row>
    <row r="13" spans="1:20" ht="25.5" x14ac:dyDescent="0.25">
      <c r="A13" s="50" t="s">
        <v>15</v>
      </c>
      <c r="B13" s="51" t="s">
        <v>40</v>
      </c>
      <c r="C13" s="51" t="s">
        <v>39</v>
      </c>
      <c r="D13" s="52">
        <v>12</v>
      </c>
      <c r="E13" s="53" t="s">
        <v>14</v>
      </c>
      <c r="F13" s="8"/>
      <c r="G13" s="54">
        <f t="shared" ref="G13" si="0">D13*F13</f>
        <v>0</v>
      </c>
    </row>
    <row r="14" spans="1:20" ht="25.5" x14ac:dyDescent="0.25">
      <c r="A14" s="50" t="s">
        <v>16</v>
      </c>
      <c r="B14" s="51" t="s">
        <v>41</v>
      </c>
      <c r="C14" s="51" t="s">
        <v>42</v>
      </c>
      <c r="D14" s="52">
        <v>3</v>
      </c>
      <c r="E14" s="53" t="s">
        <v>14</v>
      </c>
      <c r="F14" s="8"/>
      <c r="G14" s="54">
        <f t="shared" ref="G14" si="1">D14*F14</f>
        <v>0</v>
      </c>
    </row>
    <row r="15" spans="1:20" ht="25.5" x14ac:dyDescent="0.25">
      <c r="A15" s="50" t="s">
        <v>17</v>
      </c>
      <c r="B15" s="51" t="s">
        <v>44</v>
      </c>
      <c r="C15" s="51" t="s">
        <v>43</v>
      </c>
      <c r="D15" s="52">
        <v>8</v>
      </c>
      <c r="E15" s="53" t="s">
        <v>14</v>
      </c>
      <c r="F15" s="8"/>
      <c r="G15" s="54">
        <f t="shared" ref="G15" si="2">D15*F15</f>
        <v>0</v>
      </c>
    </row>
    <row r="16" spans="1:20" ht="25.5" x14ac:dyDescent="0.25">
      <c r="A16" s="50" t="s">
        <v>18</v>
      </c>
      <c r="B16" s="51" t="s">
        <v>46</v>
      </c>
      <c r="C16" s="51" t="s">
        <v>45</v>
      </c>
      <c r="D16" s="52">
        <v>2</v>
      </c>
      <c r="E16" s="53" t="s">
        <v>14</v>
      </c>
      <c r="F16" s="8"/>
      <c r="G16" s="54">
        <f t="shared" ref="G16:G17" si="3">D16*F16</f>
        <v>0</v>
      </c>
    </row>
    <row r="17" spans="1:7" ht="25.5" x14ac:dyDescent="0.25">
      <c r="A17" s="50" t="s">
        <v>27</v>
      </c>
      <c r="B17" s="51" t="s">
        <v>48</v>
      </c>
      <c r="C17" s="51" t="s">
        <v>47</v>
      </c>
      <c r="D17" s="52">
        <v>3.5</v>
      </c>
      <c r="E17" s="53" t="s">
        <v>24</v>
      </c>
      <c r="F17" s="8"/>
      <c r="G17" s="54">
        <f t="shared" si="3"/>
        <v>0</v>
      </c>
    </row>
    <row r="18" spans="1:7" ht="25.5" x14ac:dyDescent="0.25">
      <c r="A18" s="50" t="s">
        <v>28</v>
      </c>
      <c r="B18" s="51" t="s">
        <v>49</v>
      </c>
      <c r="C18" s="51" t="s">
        <v>50</v>
      </c>
      <c r="D18" s="52">
        <v>0.7</v>
      </c>
      <c r="E18" s="53" t="s">
        <v>24</v>
      </c>
      <c r="F18" s="8"/>
      <c r="G18" s="54">
        <f t="shared" ref="G18" si="4">D18*F18</f>
        <v>0</v>
      </c>
    </row>
    <row r="19" spans="1:7" x14ac:dyDescent="0.25">
      <c r="A19" s="49">
        <v>3</v>
      </c>
      <c r="B19" s="43" t="s">
        <v>165</v>
      </c>
      <c r="C19" s="43" t="s">
        <v>99</v>
      </c>
      <c r="D19" s="55"/>
      <c r="E19" s="42"/>
      <c r="F19" s="42"/>
      <c r="G19" s="44">
        <f>SUM(G20:G50)</f>
        <v>0</v>
      </c>
    </row>
    <row r="20" spans="1:7" ht="38.25" x14ac:dyDescent="0.25">
      <c r="A20" s="50" t="s">
        <v>19</v>
      </c>
      <c r="B20" s="56" t="s">
        <v>131</v>
      </c>
      <c r="C20" s="56" t="s">
        <v>130</v>
      </c>
      <c r="D20" s="57">
        <v>2</v>
      </c>
      <c r="E20" s="58" t="s">
        <v>14</v>
      </c>
      <c r="F20" s="9"/>
      <c r="G20" s="59">
        <f t="shared" ref="G20" si="5">D20*F20</f>
        <v>0</v>
      </c>
    </row>
    <row r="21" spans="1:7" ht="40.5" customHeight="1" x14ac:dyDescent="0.25">
      <c r="A21" s="50" t="s">
        <v>20</v>
      </c>
      <c r="B21" s="56" t="s">
        <v>132</v>
      </c>
      <c r="C21" s="56" t="s">
        <v>51</v>
      </c>
      <c r="D21" s="57">
        <v>1</v>
      </c>
      <c r="E21" s="58" t="s">
        <v>14</v>
      </c>
      <c r="F21" s="9"/>
      <c r="G21" s="59">
        <f t="shared" ref="G21" si="6">D21*F21</f>
        <v>0</v>
      </c>
    </row>
    <row r="22" spans="1:7" ht="25.5" x14ac:dyDescent="0.25">
      <c r="A22" s="50" t="s">
        <v>29</v>
      </c>
      <c r="B22" s="56" t="s">
        <v>133</v>
      </c>
      <c r="C22" s="56" t="s">
        <v>52</v>
      </c>
      <c r="D22" s="57">
        <v>1</v>
      </c>
      <c r="E22" s="58" t="s">
        <v>14</v>
      </c>
      <c r="F22" s="9"/>
      <c r="G22" s="59">
        <f t="shared" ref="G22" si="7">D22*F22</f>
        <v>0</v>
      </c>
    </row>
    <row r="23" spans="1:7" ht="25.5" x14ac:dyDescent="0.25">
      <c r="A23" s="50" t="s">
        <v>30</v>
      </c>
      <c r="B23" s="56" t="s">
        <v>134</v>
      </c>
      <c r="C23" s="56" t="s">
        <v>53</v>
      </c>
      <c r="D23" s="57">
        <v>1</v>
      </c>
      <c r="E23" s="58" t="s">
        <v>14</v>
      </c>
      <c r="F23" s="9"/>
      <c r="G23" s="59">
        <f t="shared" ref="G23" si="8">D23*F23</f>
        <v>0</v>
      </c>
    </row>
    <row r="24" spans="1:7" ht="25.5" x14ac:dyDescent="0.25">
      <c r="A24" s="50" t="s">
        <v>31</v>
      </c>
      <c r="B24" s="56" t="s">
        <v>135</v>
      </c>
      <c r="C24" s="56" t="s">
        <v>54</v>
      </c>
      <c r="D24" s="57">
        <v>1</v>
      </c>
      <c r="E24" s="58" t="s">
        <v>14</v>
      </c>
      <c r="F24" s="9"/>
      <c r="G24" s="59">
        <f t="shared" ref="G24:G25" si="9">D24*F24</f>
        <v>0</v>
      </c>
    </row>
    <row r="25" spans="1:7" ht="25.5" x14ac:dyDescent="0.25">
      <c r="A25" s="50" t="s">
        <v>32</v>
      </c>
      <c r="B25" s="56" t="s">
        <v>136</v>
      </c>
      <c r="C25" s="56" t="s">
        <v>55</v>
      </c>
      <c r="D25" s="57">
        <v>1</v>
      </c>
      <c r="E25" s="58" t="s">
        <v>14</v>
      </c>
      <c r="F25" s="9"/>
      <c r="G25" s="59">
        <f t="shared" si="9"/>
        <v>0</v>
      </c>
    </row>
    <row r="26" spans="1:7" ht="25.5" x14ac:dyDescent="0.25">
      <c r="A26" s="50" t="s">
        <v>34</v>
      </c>
      <c r="B26" s="56" t="s">
        <v>137</v>
      </c>
      <c r="C26" s="56" t="s">
        <v>56</v>
      </c>
      <c r="D26" s="57">
        <v>1</v>
      </c>
      <c r="E26" s="58" t="s">
        <v>14</v>
      </c>
      <c r="F26" s="9"/>
      <c r="G26" s="59">
        <f t="shared" ref="G26" si="10">D26*F26</f>
        <v>0</v>
      </c>
    </row>
    <row r="27" spans="1:7" ht="38.25" x14ac:dyDescent="0.25">
      <c r="A27" s="50" t="s">
        <v>100</v>
      </c>
      <c r="B27" s="56" t="s">
        <v>138</v>
      </c>
      <c r="C27" s="56" t="s">
        <v>57</v>
      </c>
      <c r="D27" s="57">
        <v>50</v>
      </c>
      <c r="E27" s="58" t="s">
        <v>24</v>
      </c>
      <c r="F27" s="9"/>
      <c r="G27" s="59">
        <f t="shared" ref="G27:G32" si="11">D27*F27</f>
        <v>0</v>
      </c>
    </row>
    <row r="28" spans="1:7" ht="38.25" x14ac:dyDescent="0.25">
      <c r="A28" s="50" t="s">
        <v>101</v>
      </c>
      <c r="B28" s="56" t="s">
        <v>139</v>
      </c>
      <c r="C28" s="56" t="s">
        <v>58</v>
      </c>
      <c r="D28" s="57">
        <v>50</v>
      </c>
      <c r="E28" s="58" t="s">
        <v>24</v>
      </c>
      <c r="F28" s="9"/>
      <c r="G28" s="59">
        <f t="shared" si="11"/>
        <v>0</v>
      </c>
    </row>
    <row r="29" spans="1:7" ht="62.25" customHeight="1" x14ac:dyDescent="0.25">
      <c r="A29" s="50" t="s">
        <v>102</v>
      </c>
      <c r="B29" s="56" t="s">
        <v>140</v>
      </c>
      <c r="C29" s="56" t="s">
        <v>63</v>
      </c>
      <c r="D29" s="57">
        <v>59.25</v>
      </c>
      <c r="E29" s="58" t="s">
        <v>24</v>
      </c>
      <c r="F29" s="9"/>
      <c r="G29" s="59">
        <f t="shared" si="11"/>
        <v>0</v>
      </c>
    </row>
    <row r="30" spans="1:7" ht="63.75" x14ac:dyDescent="0.25">
      <c r="A30" s="50" t="s">
        <v>103</v>
      </c>
      <c r="B30" s="56" t="s">
        <v>141</v>
      </c>
      <c r="C30" s="56" t="s">
        <v>64</v>
      </c>
      <c r="D30" s="57">
        <v>15.4</v>
      </c>
      <c r="E30" s="58" t="s">
        <v>24</v>
      </c>
      <c r="F30" s="9"/>
      <c r="G30" s="59">
        <f t="shared" si="11"/>
        <v>0</v>
      </c>
    </row>
    <row r="31" spans="1:7" ht="63.75" x14ac:dyDescent="0.25">
      <c r="A31" s="50" t="s">
        <v>104</v>
      </c>
      <c r="B31" s="56" t="s">
        <v>142</v>
      </c>
      <c r="C31" s="56" t="s">
        <v>62</v>
      </c>
      <c r="D31" s="57">
        <v>7</v>
      </c>
      <c r="E31" s="58" t="s">
        <v>24</v>
      </c>
      <c r="F31" s="9"/>
      <c r="G31" s="59">
        <f t="shared" si="11"/>
        <v>0</v>
      </c>
    </row>
    <row r="32" spans="1:7" ht="63.75" x14ac:dyDescent="0.25">
      <c r="A32" s="50" t="s">
        <v>105</v>
      </c>
      <c r="B32" s="56" t="s">
        <v>143</v>
      </c>
      <c r="C32" s="56" t="s">
        <v>61</v>
      </c>
      <c r="D32" s="57">
        <v>3.2</v>
      </c>
      <c r="E32" s="58" t="s">
        <v>24</v>
      </c>
      <c r="F32" s="9"/>
      <c r="G32" s="59">
        <f t="shared" si="11"/>
        <v>0</v>
      </c>
    </row>
    <row r="33" spans="1:7" ht="25.5" x14ac:dyDescent="0.25">
      <c r="A33" s="50" t="s">
        <v>106</v>
      </c>
      <c r="B33" s="56" t="s">
        <v>144</v>
      </c>
      <c r="C33" s="56" t="s">
        <v>59</v>
      </c>
      <c r="D33" s="57">
        <v>1</v>
      </c>
      <c r="E33" s="58" t="s">
        <v>14</v>
      </c>
      <c r="F33" s="9"/>
      <c r="G33" s="59">
        <f t="shared" ref="G33" si="12">D33*F33</f>
        <v>0</v>
      </c>
    </row>
    <row r="34" spans="1:7" ht="25.5" x14ac:dyDescent="0.25">
      <c r="A34" s="50" t="s">
        <v>107</v>
      </c>
      <c r="B34" s="56" t="s">
        <v>145</v>
      </c>
      <c r="C34" s="56" t="s">
        <v>60</v>
      </c>
      <c r="D34" s="57">
        <v>2</v>
      </c>
      <c r="E34" s="58" t="s">
        <v>14</v>
      </c>
      <c r="F34" s="9"/>
      <c r="G34" s="59">
        <f t="shared" ref="G34" si="13">D34*F34</f>
        <v>0</v>
      </c>
    </row>
    <row r="35" spans="1:7" ht="38.25" x14ac:dyDescent="0.25">
      <c r="A35" s="50" t="s">
        <v>108</v>
      </c>
      <c r="B35" s="56" t="s">
        <v>146</v>
      </c>
      <c r="C35" s="56" t="s">
        <v>65</v>
      </c>
      <c r="D35" s="57">
        <v>3</v>
      </c>
      <c r="E35" s="58" t="s">
        <v>14</v>
      </c>
      <c r="F35" s="9"/>
      <c r="G35" s="59">
        <f t="shared" ref="G35" si="14">D35*F35</f>
        <v>0</v>
      </c>
    </row>
    <row r="36" spans="1:7" ht="38.25" x14ac:dyDescent="0.25">
      <c r="A36" s="50" t="s">
        <v>109</v>
      </c>
      <c r="B36" s="56" t="s">
        <v>147</v>
      </c>
      <c r="C36" s="56" t="s">
        <v>66</v>
      </c>
      <c r="D36" s="57">
        <v>1</v>
      </c>
      <c r="E36" s="58" t="s">
        <v>14</v>
      </c>
      <c r="F36" s="9"/>
      <c r="G36" s="59">
        <f t="shared" ref="G36" si="15">D36*F36</f>
        <v>0</v>
      </c>
    </row>
    <row r="37" spans="1:7" ht="38.25" x14ac:dyDescent="0.25">
      <c r="A37" s="50" t="s">
        <v>110</v>
      </c>
      <c r="B37" s="56" t="s">
        <v>148</v>
      </c>
      <c r="C37" s="56" t="s">
        <v>67</v>
      </c>
      <c r="D37" s="57">
        <v>6</v>
      </c>
      <c r="E37" s="58" t="s">
        <v>14</v>
      </c>
      <c r="F37" s="9"/>
      <c r="G37" s="59">
        <f t="shared" ref="G37" si="16">D37*F37</f>
        <v>0</v>
      </c>
    </row>
    <row r="38" spans="1:7" ht="38.25" x14ac:dyDescent="0.25">
      <c r="A38" s="50" t="s">
        <v>111</v>
      </c>
      <c r="B38" s="56" t="s">
        <v>149</v>
      </c>
      <c r="C38" s="56" t="s">
        <v>68</v>
      </c>
      <c r="D38" s="57">
        <v>8</v>
      </c>
      <c r="E38" s="58" t="s">
        <v>14</v>
      </c>
      <c r="F38" s="9"/>
      <c r="G38" s="59">
        <f t="shared" ref="G38" si="17">D38*F38</f>
        <v>0</v>
      </c>
    </row>
    <row r="39" spans="1:7" ht="38.25" x14ac:dyDescent="0.25">
      <c r="A39" s="50" t="s">
        <v>112</v>
      </c>
      <c r="B39" s="56" t="s">
        <v>150</v>
      </c>
      <c r="C39" s="56" t="s">
        <v>69</v>
      </c>
      <c r="D39" s="57">
        <v>3</v>
      </c>
      <c r="E39" s="58" t="s">
        <v>14</v>
      </c>
      <c r="F39" s="9"/>
      <c r="G39" s="59">
        <f t="shared" ref="G39" si="18">D39*F39</f>
        <v>0</v>
      </c>
    </row>
    <row r="40" spans="1:7" ht="38.25" x14ac:dyDescent="0.25">
      <c r="A40" s="50" t="s">
        <v>113</v>
      </c>
      <c r="B40" s="56" t="s">
        <v>151</v>
      </c>
      <c r="C40" s="56" t="s">
        <v>70</v>
      </c>
      <c r="D40" s="57">
        <v>1</v>
      </c>
      <c r="E40" s="58" t="s">
        <v>14</v>
      </c>
      <c r="F40" s="9"/>
      <c r="G40" s="59">
        <f t="shared" ref="G40" si="19">D40*F40</f>
        <v>0</v>
      </c>
    </row>
    <row r="41" spans="1:7" ht="38.25" x14ac:dyDescent="0.25">
      <c r="A41" s="50" t="s">
        <v>114</v>
      </c>
      <c r="B41" s="56" t="s">
        <v>151</v>
      </c>
      <c r="C41" s="56" t="s">
        <v>71</v>
      </c>
      <c r="D41" s="57">
        <v>2</v>
      </c>
      <c r="E41" s="58" t="s">
        <v>14</v>
      </c>
      <c r="F41" s="9"/>
      <c r="G41" s="59">
        <f t="shared" ref="G41" si="20">D41*F41</f>
        <v>0</v>
      </c>
    </row>
    <row r="42" spans="1:7" ht="25.5" x14ac:dyDescent="0.25">
      <c r="A42" s="50" t="s">
        <v>115</v>
      </c>
      <c r="B42" s="56" t="s">
        <v>152</v>
      </c>
      <c r="C42" s="56" t="s">
        <v>72</v>
      </c>
      <c r="D42" s="57">
        <v>1</v>
      </c>
      <c r="E42" s="58" t="s">
        <v>14</v>
      </c>
      <c r="F42" s="9"/>
      <c r="G42" s="59">
        <f t="shared" ref="G42" si="21">D42*F42</f>
        <v>0</v>
      </c>
    </row>
    <row r="43" spans="1:7" ht="25.5" x14ac:dyDescent="0.25">
      <c r="A43" s="50" t="s">
        <v>116</v>
      </c>
      <c r="B43" s="56" t="s">
        <v>153</v>
      </c>
      <c r="C43" s="56" t="s">
        <v>73</v>
      </c>
      <c r="D43" s="57">
        <v>2</v>
      </c>
      <c r="E43" s="58" t="s">
        <v>14</v>
      </c>
      <c r="F43" s="9"/>
      <c r="G43" s="59">
        <f t="shared" ref="G43" si="22">D43*F43</f>
        <v>0</v>
      </c>
    </row>
    <row r="44" spans="1:7" ht="25.5" x14ac:dyDescent="0.25">
      <c r="A44" s="50" t="s">
        <v>117</v>
      </c>
      <c r="B44" s="56" t="s">
        <v>154</v>
      </c>
      <c r="C44" s="56" t="s">
        <v>74</v>
      </c>
      <c r="D44" s="57">
        <v>1</v>
      </c>
      <c r="E44" s="58" t="s">
        <v>14</v>
      </c>
      <c r="F44" s="9"/>
      <c r="G44" s="59">
        <f t="shared" ref="G44" si="23">D44*F44</f>
        <v>0</v>
      </c>
    </row>
    <row r="45" spans="1:7" ht="25.5" x14ac:dyDescent="0.25">
      <c r="A45" s="50" t="s">
        <v>118</v>
      </c>
      <c r="B45" s="56" t="s">
        <v>155</v>
      </c>
      <c r="C45" s="56" t="s">
        <v>75</v>
      </c>
      <c r="D45" s="57">
        <v>55.2</v>
      </c>
      <c r="E45" s="58" t="s">
        <v>24</v>
      </c>
      <c r="F45" s="9"/>
      <c r="G45" s="59">
        <f>D45*F45</f>
        <v>0</v>
      </c>
    </row>
    <row r="46" spans="1:7" ht="25.5" x14ac:dyDescent="0.25">
      <c r="A46" s="50" t="s">
        <v>119</v>
      </c>
      <c r="B46" s="56" t="s">
        <v>156</v>
      </c>
      <c r="C46" s="56" t="s">
        <v>76</v>
      </c>
      <c r="D46" s="57">
        <v>10.199999999999999</v>
      </c>
      <c r="E46" s="58" t="s">
        <v>24</v>
      </c>
      <c r="F46" s="9"/>
      <c r="G46" s="59">
        <f>D46*F46</f>
        <v>0</v>
      </c>
    </row>
    <row r="47" spans="1:7" ht="25.5" x14ac:dyDescent="0.25">
      <c r="A47" s="50" t="s">
        <v>120</v>
      </c>
      <c r="B47" s="56" t="s">
        <v>157</v>
      </c>
      <c r="C47" s="56" t="s">
        <v>77</v>
      </c>
      <c r="D47" s="57">
        <v>4.0999999999999996</v>
      </c>
      <c r="E47" s="58" t="s">
        <v>24</v>
      </c>
      <c r="F47" s="9"/>
      <c r="G47" s="59">
        <f>D47*F47</f>
        <v>0</v>
      </c>
    </row>
    <row r="48" spans="1:7" ht="25.5" x14ac:dyDescent="0.25">
      <c r="A48" s="50" t="s">
        <v>121</v>
      </c>
      <c r="B48" s="56" t="s">
        <v>158</v>
      </c>
      <c r="C48" s="56" t="s">
        <v>78</v>
      </c>
      <c r="D48" s="57">
        <v>2</v>
      </c>
      <c r="E48" s="58" t="s">
        <v>24</v>
      </c>
      <c r="F48" s="9"/>
      <c r="G48" s="59">
        <f>D48*F48</f>
        <v>0</v>
      </c>
    </row>
    <row r="49" spans="1:7" ht="38.25" x14ac:dyDescent="0.25">
      <c r="A49" s="50" t="s">
        <v>122</v>
      </c>
      <c r="B49" s="56" t="s">
        <v>159</v>
      </c>
      <c r="C49" s="56" t="s">
        <v>79</v>
      </c>
      <c r="D49" s="57">
        <v>1</v>
      </c>
      <c r="E49" s="58" t="s">
        <v>14</v>
      </c>
      <c r="F49" s="9"/>
      <c r="G49" s="59">
        <f t="shared" ref="G49" si="24">D49*F49</f>
        <v>0</v>
      </c>
    </row>
    <row r="50" spans="1:7" ht="38.25" x14ac:dyDescent="0.25">
      <c r="A50" s="50" t="s">
        <v>123</v>
      </c>
      <c r="B50" s="56" t="s">
        <v>160</v>
      </c>
      <c r="C50" s="56" t="s">
        <v>80</v>
      </c>
      <c r="D50" s="57">
        <v>2</v>
      </c>
      <c r="E50" s="58" t="s">
        <v>14</v>
      </c>
      <c r="F50" s="9"/>
      <c r="G50" s="59">
        <f t="shared" ref="G50" si="25">D50*F50</f>
        <v>0</v>
      </c>
    </row>
    <row r="51" spans="1:7" x14ac:dyDescent="0.25">
      <c r="A51" s="49">
        <v>4</v>
      </c>
      <c r="B51" s="43" t="s">
        <v>164</v>
      </c>
      <c r="C51" s="43" t="s">
        <v>96</v>
      </c>
      <c r="D51" s="60"/>
      <c r="E51" s="61"/>
      <c r="F51" s="61"/>
      <c r="G51" s="62">
        <f>SUM(G52:G63)</f>
        <v>0</v>
      </c>
    </row>
    <row r="52" spans="1:7" ht="25.5" x14ac:dyDescent="0.25">
      <c r="A52" s="50" t="s">
        <v>21</v>
      </c>
      <c r="B52" s="56" t="s">
        <v>161</v>
      </c>
      <c r="C52" s="56" t="s">
        <v>81</v>
      </c>
      <c r="D52" s="57">
        <v>1</v>
      </c>
      <c r="E52" s="58" t="s">
        <v>14</v>
      </c>
      <c r="F52" s="9"/>
      <c r="G52" s="59">
        <f t="shared" ref="G52" si="26">D52*F52</f>
        <v>0</v>
      </c>
    </row>
    <row r="53" spans="1:7" ht="25.5" x14ac:dyDescent="0.25">
      <c r="A53" s="50" t="s">
        <v>22</v>
      </c>
      <c r="B53" s="56" t="s">
        <v>162</v>
      </c>
      <c r="C53" s="56" t="s">
        <v>82</v>
      </c>
      <c r="D53" s="57">
        <v>3</v>
      </c>
      <c r="E53" s="58" t="s">
        <v>14</v>
      </c>
      <c r="F53" s="9"/>
      <c r="G53" s="59">
        <f t="shared" ref="G53" si="27">D53*F53</f>
        <v>0</v>
      </c>
    </row>
    <row r="54" spans="1:7" ht="25.5" x14ac:dyDescent="0.25">
      <c r="A54" s="50" t="s">
        <v>35</v>
      </c>
      <c r="B54" s="56" t="s">
        <v>163</v>
      </c>
      <c r="C54" s="56" t="s">
        <v>83</v>
      </c>
      <c r="D54" s="57">
        <v>2</v>
      </c>
      <c r="E54" s="58" t="s">
        <v>14</v>
      </c>
      <c r="F54" s="9"/>
      <c r="G54" s="59">
        <f t="shared" ref="G54" si="28">D54*F54</f>
        <v>0</v>
      </c>
    </row>
    <row r="55" spans="1:7" ht="25.5" x14ac:dyDescent="0.25">
      <c r="A55" s="50" t="s">
        <v>36</v>
      </c>
      <c r="B55" s="56" t="s">
        <v>166</v>
      </c>
      <c r="C55" s="56" t="s">
        <v>84</v>
      </c>
      <c r="D55" s="57">
        <v>2</v>
      </c>
      <c r="E55" s="58" t="s">
        <v>14</v>
      </c>
      <c r="F55" s="9"/>
      <c r="G55" s="59">
        <f t="shared" ref="G55" si="29">D55*F55</f>
        <v>0</v>
      </c>
    </row>
    <row r="56" spans="1:7" ht="25.5" x14ac:dyDescent="0.25">
      <c r="A56" s="50" t="s">
        <v>37</v>
      </c>
      <c r="B56" s="56" t="s">
        <v>167</v>
      </c>
      <c r="C56" s="56" t="s">
        <v>85</v>
      </c>
      <c r="D56" s="57">
        <v>1</v>
      </c>
      <c r="E56" s="58" t="s">
        <v>14</v>
      </c>
      <c r="F56" s="9"/>
      <c r="G56" s="59">
        <f t="shared" ref="G56" si="30">D56*F56</f>
        <v>0</v>
      </c>
    </row>
    <row r="57" spans="1:7" ht="25.5" x14ac:dyDescent="0.25">
      <c r="A57" s="50" t="s">
        <v>38</v>
      </c>
      <c r="B57" s="56" t="s">
        <v>168</v>
      </c>
      <c r="C57" s="56" t="s">
        <v>86</v>
      </c>
      <c r="D57" s="57">
        <v>16.2</v>
      </c>
      <c r="E57" s="58" t="s">
        <v>24</v>
      </c>
      <c r="F57" s="9"/>
      <c r="G57" s="59">
        <f>D57*F57</f>
        <v>0</v>
      </c>
    </row>
    <row r="58" spans="1:7" ht="25.5" x14ac:dyDescent="0.25">
      <c r="A58" s="50" t="s">
        <v>124</v>
      </c>
      <c r="B58" s="56" t="s">
        <v>169</v>
      </c>
      <c r="C58" s="56" t="s">
        <v>87</v>
      </c>
      <c r="D58" s="57">
        <v>30.3</v>
      </c>
      <c r="E58" s="58" t="s">
        <v>24</v>
      </c>
      <c r="F58" s="9"/>
      <c r="G58" s="59">
        <f>D58*F58</f>
        <v>0</v>
      </c>
    </row>
    <row r="59" spans="1:7" ht="25.5" x14ac:dyDescent="0.25">
      <c r="A59" s="50" t="s">
        <v>125</v>
      </c>
      <c r="B59" s="56" t="s">
        <v>170</v>
      </c>
      <c r="C59" s="56" t="s">
        <v>88</v>
      </c>
      <c r="D59" s="57">
        <v>9.1</v>
      </c>
      <c r="E59" s="58" t="s">
        <v>24</v>
      </c>
      <c r="F59" s="9"/>
      <c r="G59" s="59">
        <f>D59*F59</f>
        <v>0</v>
      </c>
    </row>
    <row r="60" spans="1:7" x14ac:dyDescent="0.25">
      <c r="A60" s="50" t="s">
        <v>126</v>
      </c>
      <c r="B60" s="56" t="s">
        <v>171</v>
      </c>
      <c r="C60" s="56" t="s">
        <v>89</v>
      </c>
      <c r="D60" s="57">
        <v>9.1999999999999993</v>
      </c>
      <c r="E60" s="58" t="s">
        <v>24</v>
      </c>
      <c r="F60" s="9"/>
      <c r="G60" s="59">
        <f>D60*F60</f>
        <v>0</v>
      </c>
    </row>
    <row r="61" spans="1:7" x14ac:dyDescent="0.25">
      <c r="A61" s="50" t="s">
        <v>127</v>
      </c>
      <c r="B61" s="56" t="s">
        <v>172</v>
      </c>
      <c r="C61" s="56" t="s">
        <v>90</v>
      </c>
      <c r="D61" s="57">
        <v>30.6</v>
      </c>
      <c r="E61" s="58" t="s">
        <v>24</v>
      </c>
      <c r="F61" s="9"/>
      <c r="G61" s="59">
        <f t="shared" ref="G61:G63" si="31">D61*F61</f>
        <v>0</v>
      </c>
    </row>
    <row r="62" spans="1:7" x14ac:dyDescent="0.25">
      <c r="A62" s="50" t="s">
        <v>128</v>
      </c>
      <c r="B62" s="56" t="s">
        <v>173</v>
      </c>
      <c r="C62" s="56" t="s">
        <v>91</v>
      </c>
      <c r="D62" s="57">
        <v>5</v>
      </c>
      <c r="E62" s="58" t="s">
        <v>24</v>
      </c>
      <c r="F62" s="9"/>
      <c r="G62" s="59">
        <f t="shared" si="31"/>
        <v>0</v>
      </c>
    </row>
    <row r="63" spans="1:7" x14ac:dyDescent="0.25">
      <c r="A63" s="50" t="s">
        <v>129</v>
      </c>
      <c r="B63" s="56" t="s">
        <v>174</v>
      </c>
      <c r="C63" s="56" t="s">
        <v>92</v>
      </c>
      <c r="D63" s="57">
        <v>11</v>
      </c>
      <c r="E63" s="58" t="s">
        <v>24</v>
      </c>
      <c r="F63" s="9"/>
      <c r="G63" s="59">
        <f t="shared" si="31"/>
        <v>0</v>
      </c>
    </row>
    <row r="64" spans="1:7" ht="25.5" x14ac:dyDescent="0.25">
      <c r="A64" s="49">
        <v>5</v>
      </c>
      <c r="B64" s="43" t="s">
        <v>176</v>
      </c>
      <c r="C64" s="43" t="s">
        <v>93</v>
      </c>
      <c r="D64" s="60"/>
      <c r="E64" s="61"/>
      <c r="F64" s="61"/>
      <c r="G64" s="62">
        <f>SUM(G65:G66)</f>
        <v>0</v>
      </c>
    </row>
    <row r="65" spans="1:7" ht="25.5" x14ac:dyDescent="0.25">
      <c r="A65" s="50" t="s">
        <v>23</v>
      </c>
      <c r="B65" s="56" t="s">
        <v>175</v>
      </c>
      <c r="C65" s="56" t="s">
        <v>94</v>
      </c>
      <c r="D65" s="57">
        <v>9</v>
      </c>
      <c r="E65" s="58" t="s">
        <v>24</v>
      </c>
      <c r="F65" s="9"/>
      <c r="G65" s="59">
        <f>D65*F65</f>
        <v>0</v>
      </c>
    </row>
    <row r="66" spans="1:7" ht="25.5" x14ac:dyDescent="0.25">
      <c r="A66" s="50" t="s">
        <v>33</v>
      </c>
      <c r="B66" s="56" t="s">
        <v>177</v>
      </c>
      <c r="C66" s="56" t="s">
        <v>95</v>
      </c>
      <c r="D66" s="57">
        <v>15</v>
      </c>
      <c r="E66" s="58" t="s">
        <v>24</v>
      </c>
      <c r="F66" s="9"/>
      <c r="G66" s="59">
        <f>D66*F66</f>
        <v>0</v>
      </c>
    </row>
    <row r="67" spans="1:7" ht="15" customHeight="1" x14ac:dyDescent="0.25">
      <c r="A67" s="63" t="s">
        <v>25</v>
      </c>
      <c r="B67" s="63"/>
      <c r="C67" s="63"/>
      <c r="D67" s="64"/>
      <c r="E67" s="64"/>
      <c r="F67" s="64"/>
      <c r="G67" s="65"/>
    </row>
    <row r="68" spans="1:7" x14ac:dyDescent="0.25">
      <c r="A68" s="66">
        <f>A10</f>
        <v>1</v>
      </c>
      <c r="B68" s="66" t="str">
        <f>B10</f>
        <v>Preparation works</v>
      </c>
      <c r="C68" s="66" t="str">
        <f>C10</f>
        <v>Підготовчі роботи</v>
      </c>
      <c r="D68" s="66"/>
      <c r="E68" s="66"/>
      <c r="F68" s="66"/>
      <c r="G68" s="67">
        <f>G10</f>
        <v>0</v>
      </c>
    </row>
    <row r="69" spans="1:7" x14ac:dyDescent="0.25">
      <c r="A69" s="66">
        <f>A12</f>
        <v>2</v>
      </c>
      <c r="B69" s="66" t="str">
        <f>B12</f>
        <v xml:space="preserve"> works</v>
      </c>
      <c r="C69" s="66" t="str">
        <f>C12</f>
        <v>Будівельні роботи</v>
      </c>
      <c r="D69" s="66"/>
      <c r="E69" s="66"/>
      <c r="F69" s="66"/>
      <c r="G69" s="67">
        <f>G12</f>
        <v>0</v>
      </c>
    </row>
    <row r="70" spans="1:7" x14ac:dyDescent="0.25">
      <c r="A70" s="66">
        <f>A19</f>
        <v>3</v>
      </c>
      <c r="B70" s="66" t="str">
        <f>B19</f>
        <v>HVAC</v>
      </c>
      <c r="C70" s="66" t="str">
        <f>C19</f>
        <v>Опалення та кондиціювання</v>
      </c>
      <c r="D70" s="66"/>
      <c r="E70" s="66"/>
      <c r="F70" s="66"/>
      <c r="G70" s="67">
        <f>G19</f>
        <v>0</v>
      </c>
    </row>
    <row r="71" spans="1:7" x14ac:dyDescent="0.25">
      <c r="A71" s="66">
        <f>A51</f>
        <v>4</v>
      </c>
      <c r="B71" s="66" t="str">
        <f>B51</f>
        <v>Electricity</v>
      </c>
      <c r="C71" s="66" t="str">
        <f>C51</f>
        <v>Електрика</v>
      </c>
      <c r="D71" s="66"/>
      <c r="E71" s="66"/>
      <c r="F71" s="66"/>
      <c r="G71" s="67">
        <f>G51</f>
        <v>0</v>
      </c>
    </row>
    <row r="72" spans="1:7" ht="15.75" thickBot="1" x14ac:dyDescent="0.3">
      <c r="A72" s="66">
        <f>A64</f>
        <v>5</v>
      </c>
      <c r="B72" s="66" t="str">
        <f>B64</f>
        <v>Automation of the boiler room</v>
      </c>
      <c r="C72" s="66" t="str">
        <f>C64</f>
        <v>Автоматизацію теплотехнічних рішень котельні</v>
      </c>
      <c r="D72" s="66"/>
      <c r="E72" s="66"/>
      <c r="F72" s="66"/>
      <c r="G72" s="67">
        <f>G64</f>
        <v>0</v>
      </c>
    </row>
    <row r="73" spans="1:7" ht="15" customHeight="1" x14ac:dyDescent="0.25">
      <c r="A73" s="26" t="s">
        <v>1</v>
      </c>
      <c r="B73" s="27"/>
      <c r="C73" s="27"/>
      <c r="D73" s="27"/>
      <c r="E73" s="27"/>
      <c r="F73" s="28"/>
      <c r="G73" s="68">
        <f>SUM(G68:G72)</f>
        <v>0</v>
      </c>
    </row>
    <row r="74" spans="1:7" ht="15" customHeight="1" x14ac:dyDescent="0.25">
      <c r="A74" s="29" t="s">
        <v>2</v>
      </c>
      <c r="B74" s="30"/>
      <c r="C74" s="30"/>
      <c r="D74" s="30"/>
      <c r="E74" s="30"/>
      <c r="F74" s="31"/>
      <c r="G74" s="69">
        <f>G73*0.2</f>
        <v>0</v>
      </c>
    </row>
    <row r="75" spans="1:7" ht="18" customHeight="1" thickBot="1" x14ac:dyDescent="0.3">
      <c r="A75" s="32" t="s">
        <v>3</v>
      </c>
      <c r="B75" s="33"/>
      <c r="C75" s="33"/>
      <c r="D75" s="33"/>
      <c r="E75" s="33"/>
      <c r="F75" s="34"/>
      <c r="G75" s="70">
        <f>G73+G74</f>
        <v>0</v>
      </c>
    </row>
    <row r="76" spans="1:7" x14ac:dyDescent="0.25">
      <c r="A76" s="22" t="s">
        <v>185</v>
      </c>
      <c r="B76" s="23"/>
      <c r="C76" s="23"/>
      <c r="D76" s="23"/>
      <c r="E76" s="23"/>
      <c r="F76" s="23"/>
      <c r="G76" s="24"/>
    </row>
    <row r="77" spans="1:7" x14ac:dyDescent="0.25">
      <c r="A77" s="10" t="s">
        <v>186</v>
      </c>
      <c r="B77" s="11"/>
      <c r="C77" s="11"/>
      <c r="D77" s="11"/>
      <c r="E77" s="11"/>
      <c r="F77" s="11"/>
      <c r="G77" s="12"/>
    </row>
    <row r="78" spans="1:7" x14ac:dyDescent="0.25">
      <c r="A78" s="10" t="s">
        <v>187</v>
      </c>
      <c r="B78" s="11"/>
      <c r="C78" s="11"/>
      <c r="D78" s="11"/>
      <c r="E78" s="11"/>
      <c r="F78" s="11"/>
      <c r="G78" s="12"/>
    </row>
    <row r="79" spans="1:7" x14ac:dyDescent="0.25">
      <c r="A79" s="13" t="s">
        <v>188</v>
      </c>
      <c r="B79" s="14"/>
      <c r="C79" s="14"/>
      <c r="D79" s="14"/>
      <c r="E79" s="14"/>
      <c r="F79" s="14"/>
      <c r="G79" s="15"/>
    </row>
    <row r="80" spans="1:7" x14ac:dyDescent="0.25">
      <c r="A80" s="13" t="s">
        <v>189</v>
      </c>
      <c r="B80" s="14"/>
      <c r="C80" s="14"/>
      <c r="D80" s="14"/>
      <c r="E80" s="14"/>
      <c r="F80" s="14"/>
      <c r="G80" s="15"/>
    </row>
  </sheetData>
  <sheetProtection algorithmName="SHA-512" hashValue="d29jHyH8ZLM6fqYz9ldZnLpbcyUsbUEOLfb4SVRVEdbByFneLsnUXzTSXVpldys41r1mVe/Fd/jBi6PHMcGcZQ==" saltValue="BLU3qtJB/OoQtVQfVGwIUA==" spinCount="100000" sheet="1" objects="1" scenarios="1" selectLockedCells="1"/>
  <mergeCells count="12">
    <mergeCell ref="N8:T8"/>
    <mergeCell ref="A67:C67"/>
    <mergeCell ref="A73:F73"/>
    <mergeCell ref="A74:F74"/>
    <mergeCell ref="A75:F75"/>
    <mergeCell ref="A78:G78"/>
    <mergeCell ref="A79:G79"/>
    <mergeCell ref="A80:G80"/>
    <mergeCell ref="D1:G1"/>
    <mergeCell ref="D2:G2"/>
    <mergeCell ref="A76:G76"/>
    <mergeCell ref="A77:G77"/>
  </mergeCells>
  <pageMargins left="0.7" right="0.7" top="0.75" bottom="0.75" header="0.3" footer="0.3"/>
  <pageSetup paperSize="9" scale="9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BoQ Lopatyn_v1 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2024-07-25T11:36:33Z</dcterms:modified>
</cp:coreProperties>
</file>