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BoQ Belz combined" sheetId="6" r:id="rId1"/>
    <sheet name="Лист2" sheetId="2" r:id="rId2"/>
    <sheet name="Лист3" sheetId="3" r:id="rId3"/>
  </sheets>
  <definedNames>
    <definedName name="_xlnm.Print_Area" localSheetId="0">'BoQ Belz combined'!$A$1:$G$98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9" i="6" l="1"/>
  <c r="B89" i="6"/>
  <c r="A89" i="6"/>
  <c r="C88" i="6"/>
  <c r="B88" i="6"/>
  <c r="A88" i="6"/>
  <c r="C87" i="6"/>
  <c r="B87" i="6"/>
  <c r="A87" i="6"/>
  <c r="C86" i="6"/>
  <c r="B86" i="6"/>
  <c r="A86" i="6"/>
  <c r="C85" i="6"/>
  <c r="B85" i="6"/>
  <c r="A85" i="6"/>
  <c r="C84" i="6"/>
  <c r="B84" i="6"/>
  <c r="A84" i="6"/>
  <c r="C83" i="6"/>
  <c r="B83" i="6"/>
  <c r="A83" i="6"/>
  <c r="C82" i="6"/>
  <c r="B82" i="6"/>
  <c r="A82" i="6"/>
  <c r="G80" i="6"/>
  <c r="G79" i="6"/>
  <c r="G78" i="6"/>
  <c r="G76" i="6"/>
  <c r="G75" i="6"/>
  <c r="G74" i="6"/>
  <c r="G73" i="6"/>
  <c r="G72" i="6"/>
  <c r="G71" i="6"/>
  <c r="G70" i="6"/>
  <c r="G68" i="6"/>
  <c r="G67" i="6"/>
  <c r="G66" i="6"/>
  <c r="G64" i="6"/>
  <c r="G63" i="6"/>
  <c r="G62" i="6"/>
  <c r="G60" i="6"/>
  <c r="G59" i="6" s="1"/>
  <c r="G85" i="6" s="1"/>
  <c r="G58" i="6"/>
  <c r="G57" i="6"/>
  <c r="G56" i="6"/>
  <c r="G55" i="6"/>
  <c r="G54" i="6"/>
  <c r="G52" i="6"/>
  <c r="G51" i="6"/>
  <c r="G50" i="6"/>
  <c r="G48" i="6"/>
  <c r="G47" i="6" s="1"/>
  <c r="G82" i="6" s="1"/>
  <c r="G49" i="6" l="1"/>
  <c r="G83" i="6" s="1"/>
  <c r="G69" i="6"/>
  <c r="G88" i="6" s="1"/>
  <c r="G65" i="6"/>
  <c r="G87" i="6" s="1"/>
  <c r="G61" i="6"/>
  <c r="G86" i="6" s="1"/>
  <c r="G53" i="6"/>
  <c r="G84" i="6" s="1"/>
  <c r="G77" i="6"/>
  <c r="G89" i="6" s="1"/>
  <c r="G12" i="6"/>
  <c r="G11" i="6" s="1"/>
  <c r="G38" i="6" s="1"/>
  <c r="C44" i="6"/>
  <c r="B44" i="6"/>
  <c r="A44" i="6"/>
  <c r="C43" i="6"/>
  <c r="B43" i="6"/>
  <c r="A43" i="6"/>
  <c r="C42" i="6"/>
  <c r="B42" i="6"/>
  <c r="A42" i="6"/>
  <c r="C41" i="6"/>
  <c r="B41" i="6"/>
  <c r="A41" i="6"/>
  <c r="C40" i="6"/>
  <c r="B40" i="6"/>
  <c r="A40" i="6"/>
  <c r="C39" i="6"/>
  <c r="B39" i="6"/>
  <c r="A39" i="6"/>
  <c r="C38" i="6"/>
  <c r="B38" i="6"/>
  <c r="A38" i="6"/>
  <c r="G36" i="6"/>
  <c r="G35" i="6" s="1"/>
  <c r="G44" i="6" s="1"/>
  <c r="G34" i="6"/>
  <c r="G33" i="6"/>
  <c r="G32" i="6"/>
  <c r="G31" i="6"/>
  <c r="G30" i="6"/>
  <c r="G28" i="6"/>
  <c r="G27" i="6" s="1"/>
  <c r="G42" i="6" s="1"/>
  <c r="G26" i="6"/>
  <c r="G25" i="6"/>
  <c r="G24" i="6"/>
  <c r="G23" i="6"/>
  <c r="G22" i="6"/>
  <c r="G20" i="6"/>
  <c r="G19" i="6"/>
  <c r="G17" i="6"/>
  <c r="G16" i="6"/>
  <c r="G15" i="6"/>
  <c r="G14" i="6"/>
  <c r="G90" i="6" l="1"/>
  <c r="G21" i="6"/>
  <c r="G41" i="6" s="1"/>
  <c r="G18" i="6"/>
  <c r="G40" i="6" s="1"/>
  <c r="G29" i="6"/>
  <c r="G43" i="6" s="1"/>
  <c r="G13" i="6"/>
  <c r="G39" i="6" s="1"/>
  <c r="G45" i="6" l="1"/>
  <c r="G91" i="6" s="1"/>
  <c r="G92" i="6" s="1"/>
  <c r="G93" i="6" s="1"/>
</calcChain>
</file>

<file path=xl/sharedStrings.xml><?xml version="1.0" encoding="utf-8"?>
<sst xmlns="http://schemas.openxmlformats.org/spreadsheetml/2006/main" count="258" uniqueCount="213">
  <si>
    <t>Pos./ No.</t>
  </si>
  <si>
    <t>Вікна</t>
  </si>
  <si>
    <t>Розбирання відливів з листової сталі</t>
  </si>
  <si>
    <t xml:space="preserve">Штукатурка стін цоколя цементно-піщаним розчином з монтажем армуючої сітки </t>
  </si>
  <si>
    <t>Відмостка</t>
  </si>
  <si>
    <t>Розробка грунту вручну з погрузкою на самоскиди</t>
  </si>
  <si>
    <t>Перевезення грунту до 5 км</t>
  </si>
  <si>
    <t>Водовідвідна система</t>
  </si>
  <si>
    <t>Інші роботи</t>
  </si>
  <si>
    <t>Dismantling of sheet steel  outflows</t>
  </si>
  <si>
    <t>Windows</t>
  </si>
  <si>
    <t>Disassembly and dismantling of architectural decorative elements (cornice, friezes, etc.)</t>
  </si>
  <si>
    <t xml:space="preserve">Plastering the walls of the plinth with cement-sand mortar including installation of reinforcing mesh </t>
  </si>
  <si>
    <t>Drainage system</t>
  </si>
  <si>
    <t>Installation of the rainwater system : pipes, funnels, elbows and branches obtained after dismantling and  using of new elements for fasteners to the wall (clamps, anchors)</t>
  </si>
  <si>
    <t>Excavation by hand with loading onto dump trucks</t>
  </si>
  <si>
    <t>Transportation of soil up to 5 km</t>
  </si>
  <si>
    <t>Blind area</t>
  </si>
  <si>
    <t>Other works</t>
  </si>
  <si>
    <t>Total amount excl. VAT (UAH)/ Загальна вартість без ПДВ (грн)</t>
  </si>
  <si>
    <t>VAT/ ПДВ</t>
  </si>
  <si>
    <t>Total amount incl. VAT (UAH)/ Загальна вартість з ПДВ (грн)</t>
  </si>
  <si>
    <t>The priced Bill of Quantities / Специфікація робіт – Оферта з цінами</t>
  </si>
  <si>
    <t>Quantity / Кількість</t>
  </si>
  <si>
    <t>Unit of measure/ Одиниця вимірювання</t>
  </si>
  <si>
    <t>Price per unit (UAH) excl. VAT/ Ціна за одиницю без ПДВ (грн)</t>
  </si>
  <si>
    <t>Preparation works</t>
  </si>
  <si>
    <t>Підготовчі роботи</t>
  </si>
  <si>
    <t>• переміщення товарів, машин та обладнання до місця проведення робіт;
• заходи безпеки товарів та обладнання;
• захист сходових клітин та маршів, що будуть використовуватися для переміщення будівельних матеріалів та вивозу сміття, захист вікон та існуючих дверей;
• тимчасові двері та роздільні стіни, якщо це потрібно для будівельного процесу;
• житло для робітників;
• захист майданчику;
• прибирання ділянки та демонтаж тимчасових споруд після завершення.</t>
  </si>
  <si>
    <t>pcs./шт.</t>
  </si>
  <si>
    <t>6.5</t>
  </si>
  <si>
    <t>7.1</t>
  </si>
  <si>
    <t>Dismantling of drainage pipes with the preservation of pipes for the purpose of further re-installation after the insulation of the facade</t>
  </si>
  <si>
    <t>m/м.п</t>
  </si>
  <si>
    <t>m²/м2</t>
  </si>
  <si>
    <t>Розбирання водосточних труб із збереженням труб з метою подальшого повторного монтажу після утеплення фасаду</t>
  </si>
  <si>
    <t>Dismantling works</t>
  </si>
  <si>
    <t>Демонтажні роботи</t>
  </si>
  <si>
    <t>Facade works and thermal insulation system</t>
  </si>
  <si>
    <t>Фасадні роботи та система теплоізоляції</t>
  </si>
  <si>
    <t>Installation and dismantling of scaffolding up to 16 m high. Scaffolding must take into account the possibility of installing drainage pipes</t>
  </si>
  <si>
    <t>Спорудження та розбирання риштувань висотою до 16 м. Риштування має враховувати можливість для монтажу  водостічнихї труб</t>
  </si>
  <si>
    <t>m3/м3</t>
  </si>
  <si>
    <t>t/т</t>
  </si>
  <si>
    <t>Arrangement of concrete blind area with a  thickness of 10 cm, concrete B15 [M200], fraction 20-40 mm</t>
  </si>
  <si>
    <t>Улаштування вимощення з бетону товщиною покриття 10 см,  бетон В15 [М200] фракція 20 -40 мм</t>
  </si>
  <si>
    <t>movement of goods, machinery and equipment to the place of work;
- security measures for goods and equipment;
- protection of stairwells and flights of stairs to be used for the movement of construction materials and garbage removal, protection of windows and existing doors;
- temporary doors and partition walls, if required for the construction process;
- housing for workers;
- site protection;
- site cleanup and dismantling of temporary structures upon completion.</t>
  </si>
  <si>
    <t>Демонтаж штукатурки зі стін та цоколя</t>
  </si>
  <si>
    <t xml:space="preserve">Dismantling of the plastering from the walls and plinth </t>
  </si>
  <si>
    <t>Arrangement of a gravel (20-40 mm) base with mechenical layer compaction</t>
  </si>
  <si>
    <t>Garbage removal up to 5 km with excavator loading</t>
  </si>
  <si>
    <t>Вивіз сміття до 5 км, з погрузкою екскаватором</t>
  </si>
  <si>
    <t>Установлення віконних зливів з сталі оцинковано (0,45мм) ї з полімерним покриттям (RAL 7024), матовий</t>
  </si>
  <si>
    <t>Installation of galvanized steel  outflows(0.45 mm)  with a polymer coating (RAL 7024), matte</t>
  </si>
  <si>
    <t>Installation of concrete trays for water discharge. Base DN100 H105 C250 or similar</t>
  </si>
  <si>
    <t xml:space="preserve">Улаштування основи щебневої 20-40 мм з пошаровим  механічним трамбуванням (згідно проекту Аркуші #20) </t>
  </si>
  <si>
    <t>Встановлення лотків бетонних для відводу води  Base DN100 H105 C250 або аналог</t>
  </si>
  <si>
    <t>A</t>
  </si>
  <si>
    <t>А1.1</t>
  </si>
  <si>
    <t>А2</t>
  </si>
  <si>
    <t>А2.1</t>
  </si>
  <si>
    <t>А2.2</t>
  </si>
  <si>
    <t>А2.3</t>
  </si>
  <si>
    <t>А2.4</t>
  </si>
  <si>
    <t>А3</t>
  </si>
  <si>
    <t>А3.1</t>
  </si>
  <si>
    <t>А3.2</t>
  </si>
  <si>
    <t>А4</t>
  </si>
  <si>
    <t>А4.1</t>
  </si>
  <si>
    <t>А4.2</t>
  </si>
  <si>
    <t>А4.3</t>
  </si>
  <si>
    <t>А4.4</t>
  </si>
  <si>
    <t>А4.5</t>
  </si>
  <si>
    <t>А5</t>
  </si>
  <si>
    <t>А5.1</t>
  </si>
  <si>
    <t>А6</t>
  </si>
  <si>
    <t>А6.1</t>
  </si>
  <si>
    <t>А6.2</t>
  </si>
  <si>
    <t>А6.3</t>
  </si>
  <si>
    <t>А6.4</t>
  </si>
  <si>
    <t>А7</t>
  </si>
  <si>
    <t>А1</t>
  </si>
  <si>
    <t>Belz, Kniazha str., 2B / м. Белз, вул. Княжа, 2Б</t>
  </si>
  <si>
    <t xml:space="preserve">Summery of Subsections "А" Belz, Kniazha str., 2B </t>
  </si>
  <si>
    <t>Total "А" Belz, Kniazha str., 2B amount excl. VAT (UAH)/ Загальна вартість "А" м. Белз, вул. Княжа, 2Б без ПДВ (грн)</t>
  </si>
  <si>
    <t>В</t>
  </si>
  <si>
    <t>Floors</t>
  </si>
  <si>
    <t>Підлоги</t>
  </si>
  <si>
    <t>Arrangement of self-leveling screeds made of a cement mixture for non-deformable bases Ceresit СN 69 thickness of 20 mm  or similar</t>
  </si>
  <si>
    <t xml:space="preserve">Улаштування стяжок самовирівнювальних з суміші цементної для недеформівниїх основ Ceresit СN 69 товщиною 20 мм або аналог </t>
  </si>
  <si>
    <t>Finishing</t>
  </si>
  <si>
    <t>Оздоблення</t>
  </si>
  <si>
    <t>Plastering of window and door reveals  width  up to 400 mm using perforated corners profile</t>
  </si>
  <si>
    <t>Doors</t>
  </si>
  <si>
    <t>Двері</t>
  </si>
  <si>
    <t>Installation of PVC doors 800x2100 mm WDS 6S, or similar</t>
  </si>
  <si>
    <t>Встановлення дверей металопластикових 800×2100 мм WDS 6S  або аналог</t>
  </si>
  <si>
    <t>Water supply</t>
  </si>
  <si>
    <t xml:space="preserve">Водопостачання </t>
  </si>
  <si>
    <t>Installation of pipelines from polypropylene PP pipes FADO PN16 d=20 including elbows, couplings, tees, etc., or similar</t>
  </si>
  <si>
    <t>Монтаж трубопроводів з труб лоліпропіленових ПП PN16 d=20 FADO  з колінами, муфтами ,трійниками т.п. включно або аналог</t>
  </si>
  <si>
    <t>insulation for pipelines 6=20 mm d. 20 Thermaflex or similar</t>
  </si>
  <si>
    <t>ізоляція для трубопроводів  6=20 мм д. 20 Thermaflex або аналогічеа</t>
  </si>
  <si>
    <t>Installation of BP-ZR brass ball valves 1/2" x 1/2"FADO Classic PN16 or similar</t>
  </si>
  <si>
    <t>Встановлення кранів кульових латуних ВР-ЗР 1/2" х 1/2" FADO Classic PN16 або аналог</t>
  </si>
  <si>
    <t>Sewage</t>
  </si>
  <si>
    <t>Каналізація</t>
  </si>
  <si>
    <t>Laying sewage pipelines from polyethylene pipes  50 mm including fasteners, elbows, couplings, tees, etc. including</t>
  </si>
  <si>
    <t>Installation of a Cersanit Eko 55 washbasin with an Imprese Loreta mixer (or similar) including siphon and fasteners</t>
  </si>
  <si>
    <t>Встановлення умивальника Cersanit Eko 55 зі змішувачем Imprese Loreta( або аналог) з сифоном та кріпленням</t>
  </si>
  <si>
    <t>Installation of the SFA SANICOMPACT Elite toilet bowl with a pump (or analogue), including hoses and reductions for connection</t>
  </si>
  <si>
    <t>Монтаж унiтазу SFA SANICOMPACT Elite з насосом ( або аналог), включаючи шланги та редукції для з'єднання</t>
  </si>
  <si>
    <t>Electricity</t>
  </si>
  <si>
    <t>Електрика</t>
  </si>
  <si>
    <t>Installation of the IDE distribution board 1x4 modules IP65 with N and PE busbars 177x102x105 mm (CDN4G/R)</t>
  </si>
  <si>
    <t>Монтаж розподільчого щиат IDE 1х4 модулів ІР65 з
шинами N і РЕ 177х102х105 мм (CDN4G/R)</t>
  </si>
  <si>
    <t>Installation of automatic circuit breakers Schneider Electric 16A 2P or similar</t>
  </si>
  <si>
    <t>Монтаж автоматичних вимикачів Schneider Electric 16A 2P або аналог</t>
  </si>
  <si>
    <t>Installation of differential circuit breakers Schneider Electric 1P+N 16A 30mA or similar</t>
  </si>
  <si>
    <t>Монтаж диференційних автоматів Schneider Electric 1P+N 16A 30мА або аналог</t>
  </si>
  <si>
    <t>Installation of  cable  ВВГнгд,, 3x1.5 mm2</t>
  </si>
  <si>
    <t>Монтаж кабель, марка ВВГнгд, 3х1,5 мм2</t>
  </si>
  <si>
    <t>Installation of two-key switches Schneider Electric 
Asfora or similar</t>
  </si>
  <si>
    <t>Монтаж вимикачів двоклавішних Schneider Electric
Asfora або аналог</t>
  </si>
  <si>
    <t>Installation of double sockets with earthing and blinds Schneider
Electric Sedna  or similar</t>
  </si>
  <si>
    <t>Монтаж розеток подвійних із заземленням Schneider
Electric Sedna зі шторками або аналог</t>
  </si>
  <si>
    <t>Ventilation</t>
  </si>
  <si>
    <t>Вентиляція</t>
  </si>
  <si>
    <t>Drilling of holes of 165 mm in the walls</t>
  </si>
  <si>
    <t>Сверління отворів 165 мм в стінах</t>
  </si>
  <si>
    <t>Installation of the recuperator Prana 150 STANDARD or similar</t>
  </si>
  <si>
    <t>Монтаж рекуператора Prana 150 STANDART або аналогічний</t>
  </si>
  <si>
    <t>Connection and installation on brackets of a wire ПВС 3x1,53x1.5 2.7m with a  plug  and earthing 220V 16A IP20</t>
  </si>
  <si>
    <t xml:space="preserve">Підключення та монтаж на скоби провіду з вилкою  ПВС 3x1,5 2,7м із заземленням 220В 16А IP20 </t>
  </si>
  <si>
    <t>Belz, Ivasiuka str., 4A  / м. Белз, вул. Івасюка 4А</t>
  </si>
  <si>
    <t>B1</t>
  </si>
  <si>
    <t>B1.1</t>
  </si>
  <si>
    <t>B2</t>
  </si>
  <si>
    <t>B2.1</t>
  </si>
  <si>
    <t>B2.2</t>
  </si>
  <si>
    <t>B2.3</t>
  </si>
  <si>
    <t>B3</t>
  </si>
  <si>
    <t>B3.1</t>
  </si>
  <si>
    <t>B3.2</t>
  </si>
  <si>
    <t>B3.3</t>
  </si>
  <si>
    <t>B3.4</t>
  </si>
  <si>
    <t>B3.5</t>
  </si>
  <si>
    <t>B4</t>
  </si>
  <si>
    <t>B4.1</t>
  </si>
  <si>
    <t>B5</t>
  </si>
  <si>
    <t>B5.1</t>
  </si>
  <si>
    <t>B5.2</t>
  </si>
  <si>
    <t>B5.3</t>
  </si>
  <si>
    <t>B6</t>
  </si>
  <si>
    <t>B6.1</t>
  </si>
  <si>
    <t>B6.2</t>
  </si>
  <si>
    <t>B6.3</t>
  </si>
  <si>
    <t>B7</t>
  </si>
  <si>
    <t>B7.1</t>
  </si>
  <si>
    <t>B7.2</t>
  </si>
  <si>
    <t>B7.3</t>
  </si>
  <si>
    <t>B7.4</t>
  </si>
  <si>
    <t>B7.5</t>
  </si>
  <si>
    <t>B7.6</t>
  </si>
  <si>
    <t>B7.7</t>
  </si>
  <si>
    <t>B8</t>
  </si>
  <si>
    <t>B8.1</t>
  </si>
  <si>
    <t>B8.2</t>
  </si>
  <si>
    <t>B8.3</t>
  </si>
  <si>
    <t>Total "B" Belz, Ivasiuka str., 4A amount excl. VAT (UAH)/ Загальна вартість "B" м. Белз, вул. Івасюка 4А без ПДВ (грн)</t>
  </si>
  <si>
    <r>
      <t xml:space="preserve">Description of works. </t>
    </r>
    <r>
      <rPr>
        <sz val="9"/>
        <color theme="1"/>
        <rFont val="Arial"/>
        <family val="2"/>
      </rPr>
      <t xml:space="preserve">All works have to include prices on works, materials and transport </t>
    </r>
  </si>
  <si>
    <r>
      <t xml:space="preserve">Опис робіт. </t>
    </r>
    <r>
      <rPr>
        <sz val="9"/>
        <color theme="1"/>
        <rFont val="Arial"/>
        <family val="2"/>
      </rPr>
      <t>Всі позиції повинні включати ціни на роботи, матеріали та транспортні витрати.</t>
    </r>
  </si>
  <si>
    <t>Кріплення декоративних підвіконних елементів PD110 або аналог з використанням клею Ceresit СT85 pro</t>
  </si>
  <si>
    <t>Installation of decorative elements PD110 or similar  under the  window outflows with Ceresit CT85 pro glue</t>
  </si>
  <si>
    <t>Summery of Subsections "В" Belz, Ivasiuka str., 4A</t>
  </si>
  <si>
    <t/>
  </si>
  <si>
    <t>Влаштування підлог з плитки Allore Group Mat 47x47см(сірий) на клею Ceresit CM 11 Plus або аналог</t>
  </si>
  <si>
    <t>Installation of tile floors Allore Group Mat 47x47cm (gray) on Ceresit CM 11 Plus glue or similar</t>
  </si>
  <si>
    <t xml:space="preserve">Улаштування плінтусів з плитки Декостайл Grey Mat1 на клею Ceresit CM 11 Plus aбо аналог </t>
  </si>
  <si>
    <t>Installation of plinths from Decostyle Gray Mat1 tiles on Ceresit CM 11 Plus glue or similar</t>
  </si>
  <si>
    <t>Фарбування стін фарбою Ceresit IN 51 з попереднім грунтуванням Ceresit CT17 , або аналогічними. RAL згідно Аркуш №8</t>
  </si>
  <si>
    <t>Painting the walls with Ceresit IN 51 paint with primering Ceresit CT17 or similar. RAL according to Sheet No. 8</t>
  </si>
  <si>
    <t>Facing the surface of the walls with tiles Allore Group Mat 47x47 cm (gray) on glue Ceresit CM 11 Plus or similar</t>
  </si>
  <si>
    <t>Облицювання поверхні стін плиткою Allore Group Mat 47x47см(сірий) на клею Ceresit CM 11 Plus або аналог</t>
  </si>
  <si>
    <t>Фарбування  укосів фарбою Ceresit IN 51 з попереднім грунтіванням Ceresit CT17 , або аналогічними. RAL згідно Аркуш №8</t>
  </si>
  <si>
    <t>Painting reveals with Ceresit IN 51 paint with primering Ceresit CT17, or similar. RAL according to Sheet No. 8</t>
  </si>
  <si>
    <t>Розбирання та демонтаж архітектурних декоративних елементів (карнізи, фризи тощо)</t>
  </si>
  <si>
    <t>Installation of a comprehensive system of facade insulation with mineral basalt insulation IZOVAT 135 or similar (135 kg/m3) 150 mm thick with decorative mortar Ceresit СT 174 or similar (RAL according to the design , sheet #12-14)</t>
  </si>
  <si>
    <t>Installation of a comprehensive system of insulation of the plinth with XPS 100 mm thick with decorative mortar Ceresit СT 174 or similar  with  reinforcement mesh on the corners (RAL according to the design , sheet #12-14)</t>
  </si>
  <si>
    <t xml:space="preserve">Улаштування комплексної системи утеплення цоколя  екструдованим пінополістиролом товщиною 100 мм з опорядженням декоративним розчином Ceresit СT 174  або аналог з армуванням кутів сіткою (RAL згідно проекту Аркуші #12-14) </t>
  </si>
  <si>
    <t xml:space="preserve">Утеплення укосів до 300 мм мінеральними плитами базальтового утеплювача товщиною 30 мм з опорядженням декоротивним розчином Ceresit СT 174  або аналог і  фарбуванням силікатною фарбою Ceresit СT 54  або аналог  (RAL згідно проекту Аркуші #12-14) </t>
  </si>
  <si>
    <t>Insulation of windows reveals up to 300 mm with mineral wool slabs30 mm thick, finished with decorative mortar, Ceresit СT 174 or similar  with  reinforcement mesh on the corners and covering by  silicate paint Ceresit СT 54 or similar  (RAL according to the design , sheet #12-14)</t>
  </si>
  <si>
    <t>фарбування стель вапняними фарбами з попереднім грунтіванням Ceresit СT17 , або аналогічним</t>
  </si>
  <si>
    <t>Painting walls with lime paints with  primering Ceresit СT17, or similar</t>
  </si>
  <si>
    <t xml:space="preserve">Улаштування комплексної системи утеплення фасадів мінеральними базальтовим утеплювачем IZOVAT 135 або аналог (135 кг/м3) товщиною 150 мм з опорядженням декоративним розчином Ceresit СT 174 або аналог (RAL згідно проекту Аркуші #12-14) </t>
  </si>
  <si>
    <t xml:space="preserve">Монтаж системи водосточних труб, лійок, колін і відводів отриманих після демонтажу з використання новиз елементів кріплень до стіни (хомути, анкера). </t>
  </si>
  <si>
    <t>Монтаж свiтильника лінійний підвісний LED Oledium 6050B 28W 4000K 600 мм комплекті або аналог</t>
  </si>
  <si>
    <t>Installation of a linear  LED Oledium kit  6050B 28W 4000K 600 mm kit or somiliar</t>
  </si>
  <si>
    <t>Цементно-вапняне штукатурення  поверхонь віконних та дверних укосів шириною до 400мм застосуванням перфорованих кутиків</t>
  </si>
  <si>
    <t>Прокладання трубопроводів каналізації з поліетиленових труб (Інсталпласт) діаметром 50 мм з кріпленням, колінами, муфтами ,трійниками і  т.п. включно</t>
  </si>
  <si>
    <t>При підготовці Специфікації робіт необхідно врахувати наступне:</t>
  </si>
  <si>
    <t xml:space="preserve">       при розрахунку кожного з видів робіт необхідно враховувати лише зазначені у Специфікації та робочих кресленнях матеріали</t>
  </si>
  <si>
    <t xml:space="preserve">       усі позиції кожного з видів робіт повинні бути заповнені (вартість одиниці, стовпчик 6)</t>
  </si>
  <si>
    <t>Загальна вартість (з ПДВ) має відповідати ціні пропозиції зазначеній у додатку 2 "Лист-згода з умовами тендеру" та додатку 3 "Цінова пропозиція"</t>
  </si>
  <si>
    <t>Специфікація робіт подається у 2-х форматах (Excel та pdf).  Формат pdf завіряється підписрм і печаткою</t>
  </si>
  <si>
    <t>Додаток 4</t>
  </si>
  <si>
    <t>до тендерної документації</t>
  </si>
  <si>
    <t xml:space="preserve">Тендер № / Tender No: </t>
  </si>
  <si>
    <t>Назва проекту / Project name</t>
  </si>
  <si>
    <t>Повна назва Учасника закупівлі / Name of the Tenderer</t>
  </si>
  <si>
    <t>ХХХХ</t>
  </si>
  <si>
    <t>«Капітальний ремонт будівлі гуртожитку Державного навчального закладу «Угнівський аграрно-будівельний ліцей»  у м. Белз, вул. Княжа, 2Б, Червоноградського району Львівської області; Поточний  ремонт будівлі гуртожитку Державного навчального закладу «Угнівський аграрно-будівельний ліцей» у м. Белз, вул. Івасюка 4а, Червоноградського району Львівської області»</t>
  </si>
  <si>
    <t>81301925-10/07/01-2024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</si>
</sst>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5" formatCode="#,##0.00_ ;\-#,##0.00\ "/>
  </numFmts>
  <fonts count="24" x14ac:knownFonts="1">
    <font>
      <sz val="11"/>
      <color theme="1"/>
      <name val="Calibri"/>
      <family val="2"/>
      <scheme val="minor"/>
    </font>
    <font>
      <sz val="11"/>
      <color theme="1"/>
      <name val="Calibri"/>
      <family val="2"/>
      <charset val="204"/>
      <scheme val="minor"/>
    </font>
    <font>
      <b/>
      <sz val="9"/>
      <name val="Arial"/>
      <family val="2"/>
    </font>
    <font>
      <sz val="9"/>
      <color indexed="8"/>
      <name val="Arial"/>
      <family val="2"/>
    </font>
    <font>
      <sz val="11"/>
      <color theme="1"/>
      <name val="Calibri"/>
      <family val="2"/>
      <scheme val="minor"/>
    </font>
    <font>
      <sz val="11"/>
      <color rgb="FF3F3F76"/>
      <name val="Calibri"/>
      <family val="2"/>
      <charset val="204"/>
      <scheme val="minor"/>
    </font>
    <font>
      <sz val="10"/>
      <name val="Arial"/>
      <family val="2"/>
      <charset val="204"/>
    </font>
    <font>
      <sz val="10"/>
      <name val="Arial"/>
      <family val="2"/>
    </font>
    <font>
      <b/>
      <sz val="10"/>
      <color theme="1"/>
      <name val="Arial"/>
      <family val="2"/>
      <charset val="204"/>
    </font>
    <font>
      <sz val="9"/>
      <name val="Arial"/>
      <family val="2"/>
    </font>
    <font>
      <b/>
      <sz val="9"/>
      <color theme="1"/>
      <name val="Arial"/>
      <family val="2"/>
    </font>
    <font>
      <sz val="9"/>
      <color theme="1"/>
      <name val="Calibri"/>
      <family val="2"/>
      <scheme val="minor"/>
    </font>
    <font>
      <sz val="9"/>
      <color theme="1"/>
      <name val="Arial"/>
      <family val="2"/>
    </font>
    <font>
      <b/>
      <i/>
      <sz val="9"/>
      <color theme="1"/>
      <name val="Arial"/>
      <family val="2"/>
    </font>
    <font>
      <b/>
      <sz val="9"/>
      <color indexed="8"/>
      <name val="Arial"/>
      <family val="2"/>
    </font>
    <font>
      <b/>
      <i/>
      <sz val="9"/>
      <color indexed="8"/>
      <name val="Arial"/>
      <family val="2"/>
    </font>
    <font>
      <i/>
      <sz val="9"/>
      <color theme="1"/>
      <name val="Arial"/>
      <family val="2"/>
      <charset val="204"/>
    </font>
    <font>
      <sz val="11"/>
      <color rgb="FFFF0000"/>
      <name val="Calibri"/>
      <family val="2"/>
      <scheme val="minor"/>
    </font>
    <font>
      <sz val="9"/>
      <color rgb="FFFF0000"/>
      <name val="Calibri"/>
      <family val="2"/>
      <scheme val="minor"/>
    </font>
    <font>
      <sz val="10"/>
      <color theme="1"/>
      <name val="Arial"/>
      <family val="2"/>
      <charset val="204"/>
    </font>
    <font>
      <b/>
      <sz val="11"/>
      <color theme="1"/>
      <name val="PF Square Sans Pro"/>
      <charset val="204"/>
    </font>
    <font>
      <sz val="11"/>
      <color theme="1"/>
      <name val="PF Square Sans Pro"/>
      <charset val="204"/>
    </font>
    <font>
      <sz val="11"/>
      <name val="PF Square Sans Pro"/>
      <charset val="204"/>
    </font>
    <font>
      <b/>
      <sz val="10"/>
      <color theme="1"/>
      <name val="PF Square Sans Pro"/>
      <charset val="204"/>
    </font>
  </fonts>
  <fills count="11">
    <fill>
      <patternFill patternType="none"/>
    </fill>
    <fill>
      <patternFill patternType="gray125"/>
    </fill>
    <fill>
      <patternFill patternType="solid">
        <fgColor theme="0" tint="-0.14999847407452621"/>
        <bgColor indexed="64"/>
      </patternFill>
    </fill>
    <fill>
      <patternFill patternType="solid">
        <fgColor rgb="FFFFCC99"/>
      </patternFill>
    </fill>
    <fill>
      <patternFill patternType="solid">
        <fgColor theme="5" tint="0.79998168889431442"/>
        <bgColor indexed="64"/>
      </patternFill>
    </fill>
    <fill>
      <patternFill patternType="solid">
        <fgColor theme="2"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5" fillId="3" borderId="4" applyNumberFormat="0" applyAlignment="0" applyProtection="0"/>
    <xf numFmtId="0" fontId="6" fillId="0" borderId="0"/>
    <xf numFmtId="43" fontId="7" fillId="0" borderId="0" applyFont="0" applyFill="0" applyBorder="0" applyAlignment="0" applyProtection="0"/>
    <xf numFmtId="0" fontId="4" fillId="0" borderId="0"/>
    <xf numFmtId="43" fontId="4" fillId="0" borderId="0" applyFont="0" applyFill="0" applyBorder="0" applyAlignment="0" applyProtection="0"/>
  </cellStyleXfs>
  <cellXfs count="112">
    <xf numFmtId="0" fontId="0" fillId="0" borderId="0" xfId="0"/>
    <xf numFmtId="4" fontId="10" fillId="5" borderId="22" xfId="1" applyNumberFormat="1" applyFont="1" applyFill="1" applyBorder="1" applyAlignment="1" applyProtection="1">
      <alignment horizontal="left" vertical="center" wrapText="1"/>
    </xf>
    <xf numFmtId="4" fontId="10" fillId="5" borderId="23" xfId="1" applyNumberFormat="1" applyFont="1" applyFill="1" applyBorder="1" applyAlignment="1" applyProtection="1">
      <alignment horizontal="left" vertical="center" wrapText="1"/>
    </xf>
    <xf numFmtId="4" fontId="10" fillId="5" borderId="24" xfId="1" applyNumberFormat="1" applyFont="1" applyFill="1" applyBorder="1" applyAlignment="1" applyProtection="1">
      <alignment horizontal="left" vertical="center" wrapText="1"/>
    </xf>
    <xf numFmtId="4" fontId="10" fillId="5" borderId="11" xfId="1" applyNumberFormat="1" applyFont="1" applyFill="1" applyBorder="1" applyAlignment="1" applyProtection="1">
      <alignment horizontal="left" vertical="center" wrapText="1"/>
    </xf>
    <xf numFmtId="4" fontId="10" fillId="5" borderId="2" xfId="1" applyNumberFormat="1" applyFont="1" applyFill="1" applyBorder="1" applyAlignment="1" applyProtection="1">
      <alignment horizontal="left" vertical="center" wrapText="1"/>
    </xf>
    <xf numFmtId="4" fontId="10" fillId="5" borderId="3" xfId="1" applyNumberFormat="1" applyFont="1" applyFill="1" applyBorder="1" applyAlignment="1" applyProtection="1">
      <alignment horizontal="left" vertical="center" wrapText="1"/>
    </xf>
    <xf numFmtId="4" fontId="10" fillId="5" borderId="13" xfId="1" applyNumberFormat="1" applyFont="1" applyFill="1" applyBorder="1" applyAlignment="1" applyProtection="1">
      <alignment horizontal="left" vertical="center" wrapText="1"/>
    </xf>
    <xf numFmtId="4" fontId="10" fillId="5" borderId="14" xfId="1" applyNumberFormat="1" applyFont="1" applyFill="1" applyBorder="1" applyAlignment="1" applyProtection="1">
      <alignment horizontal="left" vertical="center" wrapText="1"/>
    </xf>
    <xf numFmtId="4" fontId="10" fillId="5" borderId="15" xfId="1" applyNumberFormat="1" applyFont="1" applyFill="1" applyBorder="1" applyAlignment="1" applyProtection="1">
      <alignment horizontal="left" vertical="center" wrapText="1"/>
    </xf>
    <xf numFmtId="4" fontId="10" fillId="5" borderId="8" xfId="1" applyNumberFormat="1" applyFont="1" applyFill="1" applyBorder="1" applyAlignment="1" applyProtection="1">
      <alignment horizontal="left" vertical="center" wrapText="1"/>
    </xf>
    <xf numFmtId="4" fontId="10" fillId="5" borderId="9" xfId="1" applyNumberFormat="1" applyFont="1" applyFill="1" applyBorder="1" applyAlignment="1" applyProtection="1">
      <alignment horizontal="left" vertical="center" wrapText="1"/>
    </xf>
    <xf numFmtId="4" fontId="10" fillId="5" borderId="10" xfId="1" applyNumberFormat="1" applyFont="1" applyFill="1" applyBorder="1" applyAlignment="1" applyProtection="1">
      <alignment horizontal="left" vertical="center" wrapText="1"/>
    </xf>
    <xf numFmtId="0" fontId="8" fillId="0" borderId="33" xfId="0" applyFont="1" applyBorder="1" applyAlignment="1" applyProtection="1">
      <alignment horizontal="left"/>
    </xf>
    <xf numFmtId="0" fontId="8" fillId="0" borderId="34" xfId="0" applyFont="1" applyBorder="1" applyAlignment="1" applyProtection="1">
      <alignment horizontal="left"/>
    </xf>
    <xf numFmtId="0" fontId="8" fillId="0" borderId="35" xfId="0" applyFont="1" applyBorder="1" applyAlignment="1" applyProtection="1">
      <alignment horizontal="left"/>
    </xf>
    <xf numFmtId="0" fontId="19" fillId="0" borderId="36" xfId="0" applyFont="1" applyBorder="1" applyAlignment="1" applyProtection="1">
      <alignment horizontal="left"/>
    </xf>
    <xf numFmtId="0" fontId="19" fillId="0" borderId="2" xfId="0" applyFont="1" applyBorder="1" applyAlignment="1" applyProtection="1">
      <alignment horizontal="left"/>
    </xf>
    <xf numFmtId="0" fontId="19" fillId="0" borderId="3" xfId="0" applyFont="1" applyBorder="1" applyAlignment="1" applyProtection="1">
      <alignment horizontal="left"/>
    </xf>
    <xf numFmtId="0" fontId="8" fillId="0" borderId="36" xfId="0" applyFont="1" applyBorder="1" applyAlignment="1" applyProtection="1">
      <alignment horizontal="left"/>
    </xf>
    <xf numFmtId="0" fontId="8" fillId="0" borderId="2" xfId="0" applyFont="1" applyBorder="1" applyAlignment="1" applyProtection="1">
      <alignment horizontal="left"/>
    </xf>
    <xf numFmtId="0" fontId="8" fillId="0" borderId="3" xfId="0" applyFont="1" applyBorder="1" applyAlignment="1" applyProtection="1">
      <alignment horizontal="left"/>
    </xf>
    <xf numFmtId="0" fontId="20" fillId="0" borderId="37" xfId="0" applyFont="1" applyFill="1" applyBorder="1" applyAlignment="1" applyProtection="1">
      <alignment horizontal="right"/>
    </xf>
    <xf numFmtId="0" fontId="20" fillId="0" borderId="38" xfId="0" applyFont="1" applyFill="1" applyBorder="1" applyAlignment="1" applyProtection="1">
      <alignment horizontal="right"/>
    </xf>
    <xf numFmtId="0" fontId="20" fillId="0" borderId="39" xfId="0" applyFont="1" applyFill="1" applyBorder="1" applyAlignment="1" applyProtection="1">
      <alignment horizontal="right"/>
    </xf>
    <xf numFmtId="0" fontId="20" fillId="0" borderId="33" xfId="0" applyFont="1" applyFill="1" applyBorder="1" applyAlignment="1" applyProtection="1">
      <alignment horizontal="right"/>
    </xf>
    <xf numFmtId="0" fontId="20" fillId="0" borderId="34" xfId="0" applyFont="1" applyFill="1" applyBorder="1" applyAlignment="1" applyProtection="1">
      <alignment horizontal="right"/>
    </xf>
    <xf numFmtId="0" fontId="20" fillId="0" borderId="35" xfId="0" applyFont="1" applyFill="1" applyBorder="1" applyAlignment="1" applyProtection="1">
      <alignment horizontal="right"/>
    </xf>
    <xf numFmtId="0" fontId="20" fillId="9" borderId="1" xfId="0" applyFont="1" applyFill="1" applyBorder="1" applyProtection="1"/>
    <xf numFmtId="0" fontId="21" fillId="9" borderId="1" xfId="0" applyFont="1" applyFill="1" applyBorder="1" applyProtection="1"/>
    <xf numFmtId="0" fontId="22" fillId="9" borderId="1" xfId="0" applyFont="1" applyFill="1" applyBorder="1" applyAlignment="1" applyProtection="1">
      <alignment wrapText="1"/>
    </xf>
    <xf numFmtId="0" fontId="20" fillId="9" borderId="7" xfId="0" applyFont="1" applyFill="1" applyBorder="1" applyAlignment="1" applyProtection="1">
      <alignment wrapText="1"/>
    </xf>
    <xf numFmtId="0" fontId="21" fillId="10" borderId="7" xfId="0" applyFont="1" applyFill="1" applyBorder="1" applyProtection="1">
      <protection locked="0"/>
    </xf>
    <xf numFmtId="0" fontId="22" fillId="9" borderId="0" xfId="0" applyFont="1" applyFill="1" applyProtection="1"/>
    <xf numFmtId="0" fontId="17" fillId="0" borderId="0" xfId="0" applyFont="1" applyProtection="1">
      <protection locked="0"/>
    </xf>
    <xf numFmtId="0" fontId="0" fillId="0" borderId="0" xfId="0" applyProtection="1">
      <protection locked="0"/>
    </xf>
    <xf numFmtId="0" fontId="17"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18" fillId="0" borderId="0" xfId="0" applyFont="1" applyAlignment="1" applyProtection="1">
      <alignment vertical="center"/>
      <protection locked="0"/>
    </xf>
    <xf numFmtId="0" fontId="11" fillId="0" borderId="0" xfId="0" applyFont="1" applyAlignment="1" applyProtection="1">
      <alignment vertical="center"/>
      <protection locked="0"/>
    </xf>
    <xf numFmtId="4" fontId="3" fillId="0" borderId="1" xfId="0" applyNumberFormat="1" applyFont="1" applyBorder="1" applyAlignment="1" applyProtection="1">
      <alignment horizontal="right" vertical="center" wrapText="1"/>
      <protection locked="0"/>
    </xf>
    <xf numFmtId="4" fontId="0" fillId="0" borderId="0" xfId="0" applyNumberFormat="1" applyAlignment="1" applyProtection="1">
      <alignment vertical="center"/>
      <protection locked="0"/>
    </xf>
    <xf numFmtId="0" fontId="17"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43" fontId="0" fillId="0" borderId="0" xfId="0" applyNumberFormat="1" applyAlignment="1" applyProtection="1">
      <alignment horizontal="center" vertical="center"/>
      <protection locked="0"/>
    </xf>
    <xf numFmtId="0" fontId="0" fillId="0" borderId="0" xfId="0" quotePrefix="1" applyAlignment="1" applyProtection="1">
      <alignment vertical="center"/>
      <protection locked="0"/>
    </xf>
    <xf numFmtId="4" fontId="17" fillId="0" borderId="0" xfId="0" applyNumberFormat="1" applyFont="1" applyAlignment="1" applyProtection="1">
      <alignment vertical="center"/>
      <protection locked="0"/>
    </xf>
    <xf numFmtId="0" fontId="0" fillId="0" borderId="0" xfId="0" applyAlignment="1" applyProtection="1">
      <alignment horizontal="right"/>
      <protection locked="0"/>
    </xf>
    <xf numFmtId="0" fontId="23" fillId="0" borderId="1" xfId="4" applyFont="1" applyBorder="1" applyAlignment="1" applyProtection="1">
      <alignment horizontal="center" vertical="center"/>
    </xf>
    <xf numFmtId="0" fontId="10" fillId="7" borderId="40" xfId="0" applyFont="1" applyFill="1" applyBorder="1" applyAlignment="1" applyProtection="1">
      <alignment horizontal="center" vertical="center" wrapText="1"/>
    </xf>
    <xf numFmtId="0" fontId="10" fillId="7" borderId="41" xfId="0" applyFont="1" applyFill="1" applyBorder="1" applyAlignment="1" applyProtection="1">
      <alignment horizontal="center" vertical="center" wrapText="1"/>
    </xf>
    <xf numFmtId="0" fontId="10" fillId="7" borderId="42"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0" fontId="13" fillId="6" borderId="25" xfId="0" applyFont="1" applyFill="1" applyBorder="1" applyAlignment="1" applyProtection="1">
      <alignment horizontal="center" vertical="center" wrapText="1"/>
    </xf>
    <xf numFmtId="0" fontId="13" fillId="6" borderId="26" xfId="0" applyFont="1" applyFill="1" applyBorder="1" applyAlignment="1" applyProtection="1">
      <alignment horizontal="center" vertical="center" wrapText="1"/>
    </xf>
    <xf numFmtId="0" fontId="13" fillId="6" borderId="27" xfId="0" applyFont="1" applyFill="1" applyBorder="1" applyAlignment="1" applyProtection="1">
      <alignment horizontal="center" vertical="center" wrapText="1"/>
    </xf>
    <xf numFmtId="0" fontId="13" fillId="6" borderId="28" xfId="0" applyFont="1" applyFill="1" applyBorder="1" applyAlignment="1" applyProtection="1">
      <alignment horizontal="center" vertical="center" wrapText="1"/>
    </xf>
    <xf numFmtId="0" fontId="13" fillId="6" borderId="28" xfId="0" applyFont="1" applyFill="1" applyBorder="1" applyAlignment="1" applyProtection="1">
      <alignment horizontal="right" vertical="center" wrapText="1"/>
    </xf>
    <xf numFmtId="0" fontId="13" fillId="6" borderId="29" xfId="0" applyFont="1" applyFill="1" applyBorder="1" applyAlignment="1" applyProtection="1">
      <alignment horizontal="right" vertical="center" wrapText="1"/>
    </xf>
    <xf numFmtId="0" fontId="10" fillId="2" borderId="19"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12" fillId="2" borderId="5" xfId="0" applyFont="1" applyFill="1" applyBorder="1" applyAlignment="1" applyProtection="1">
      <alignment horizontal="right" vertical="center" wrapText="1"/>
    </xf>
    <xf numFmtId="2" fontId="10" fillId="2" borderId="17" xfId="0" applyNumberFormat="1" applyFont="1" applyFill="1" applyBorder="1" applyAlignment="1" applyProtection="1">
      <alignment horizontal="right" vertical="center" wrapText="1"/>
    </xf>
    <xf numFmtId="49" fontId="3" fillId="0" borderId="6" xfId="0" applyNumberFormat="1" applyFont="1" applyBorder="1" applyAlignment="1" applyProtection="1">
      <alignment horizontal="center" vertical="center" wrapText="1"/>
    </xf>
    <xf numFmtId="0" fontId="12" fillId="0" borderId="5" xfId="0" applyFont="1" applyBorder="1" applyAlignment="1" applyProtection="1">
      <alignment horizontal="left" vertical="center" wrapText="1"/>
    </xf>
    <xf numFmtId="0" fontId="12" fillId="0" borderId="5" xfId="0" applyFont="1" applyBorder="1" applyAlignment="1" applyProtection="1">
      <alignment horizontal="center" vertical="center" wrapText="1"/>
    </xf>
    <xf numFmtId="2" fontId="3" fillId="0" borderId="12" xfId="0" applyNumberFormat="1" applyFont="1" applyBorder="1" applyAlignment="1" applyProtection="1">
      <alignment horizontal="right" vertical="center" wrapText="1"/>
    </xf>
    <xf numFmtId="0" fontId="10" fillId="2" borderId="6" xfId="4"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right" vertical="center" wrapText="1"/>
    </xf>
    <xf numFmtId="0" fontId="3" fillId="2" borderId="1" xfId="0" applyFont="1" applyFill="1" applyBorder="1" applyAlignment="1" applyProtection="1">
      <alignment horizontal="left" vertical="center" wrapText="1"/>
    </xf>
    <xf numFmtId="2" fontId="2" fillId="2" borderId="12" xfId="0" applyNumberFormat="1" applyFont="1" applyFill="1" applyBorder="1" applyAlignment="1" applyProtection="1">
      <alignment horizontal="right" vertical="center" wrapText="1"/>
    </xf>
    <xf numFmtId="0" fontId="3" fillId="0" borderId="1" xfId="0" applyFont="1" applyBorder="1" applyAlignment="1" applyProtection="1">
      <alignment horizontal="left" vertical="center" wrapText="1"/>
    </xf>
    <xf numFmtId="4"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9" fillId="0" borderId="1" xfId="0" applyFont="1" applyBorder="1" applyAlignment="1" applyProtection="1">
      <alignment horizontal="left" vertical="center" wrapText="1"/>
    </xf>
    <xf numFmtId="4"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2" fontId="14" fillId="2" borderId="12" xfId="0" applyNumberFormat="1" applyFont="1" applyFill="1" applyBorder="1" applyAlignment="1" applyProtection="1">
      <alignment horizontal="right" vertical="center" wrapText="1"/>
    </xf>
    <xf numFmtId="4" fontId="3" fillId="2" borderId="1" xfId="0" applyNumberFormat="1" applyFont="1" applyFill="1" applyBorder="1" applyAlignment="1" applyProtection="1">
      <alignment horizontal="right" vertical="center" wrapText="1"/>
    </xf>
    <xf numFmtId="4" fontId="2" fillId="2" borderId="1"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right" vertical="center" wrapText="1"/>
    </xf>
    <xf numFmtId="2" fontId="14" fillId="8" borderId="11" xfId="0" applyNumberFormat="1" applyFont="1" applyFill="1" applyBorder="1" applyAlignment="1" applyProtection="1">
      <alignment horizontal="center" vertical="center" wrapText="1"/>
    </xf>
    <xf numFmtId="2" fontId="14" fillId="8" borderId="2" xfId="0" applyNumberFormat="1" applyFont="1" applyFill="1" applyBorder="1" applyAlignment="1" applyProtection="1">
      <alignment horizontal="center" vertical="center" wrapText="1"/>
    </xf>
    <xf numFmtId="2" fontId="14" fillId="8" borderId="3" xfId="0" applyNumberFormat="1" applyFont="1" applyFill="1" applyBorder="1" applyAlignment="1" applyProtection="1">
      <alignment horizontal="center" vertical="center" wrapText="1"/>
    </xf>
    <xf numFmtId="2" fontId="14" fillId="8" borderId="1" xfId="0" applyNumberFormat="1" applyFont="1" applyFill="1" applyBorder="1" applyAlignment="1" applyProtection="1">
      <alignment vertical="center" wrapText="1"/>
    </xf>
    <xf numFmtId="2" fontId="14" fillId="8" borderId="1" xfId="0" applyNumberFormat="1" applyFont="1" applyFill="1" applyBorder="1" applyAlignment="1" applyProtection="1">
      <alignment horizontal="right" vertical="center" wrapText="1"/>
    </xf>
    <xf numFmtId="2" fontId="15" fillId="8" borderId="12" xfId="0" applyNumberFormat="1" applyFont="1" applyFill="1" applyBorder="1" applyAlignment="1" applyProtection="1">
      <alignment horizontal="right" vertical="center" wrapText="1"/>
    </xf>
    <xf numFmtId="1" fontId="2" fillId="4" borderId="6" xfId="2" applyNumberFormat="1" applyFont="1" applyFill="1" applyBorder="1" applyAlignment="1" applyProtection="1">
      <alignment horizontal="center" vertical="center"/>
    </xf>
    <xf numFmtId="1" fontId="2" fillId="4" borderId="1" xfId="2" applyNumberFormat="1" applyFont="1" applyFill="1" applyBorder="1" applyAlignment="1" applyProtection="1">
      <alignment horizontal="center" vertical="center"/>
    </xf>
    <xf numFmtId="1" fontId="2" fillId="4" borderId="1" xfId="2" applyNumberFormat="1" applyFont="1" applyFill="1" applyBorder="1" applyAlignment="1" applyProtection="1">
      <alignment horizontal="right" vertical="center"/>
    </xf>
    <xf numFmtId="2" fontId="10" fillId="4" borderId="12" xfId="5" quotePrefix="1" applyNumberFormat="1" applyFont="1" applyFill="1" applyBorder="1" applyAlignment="1" applyProtection="1">
      <alignment horizontal="right" vertical="center"/>
    </xf>
    <xf numFmtId="1" fontId="2" fillId="4" borderId="6" xfId="2" applyNumberFormat="1" applyFont="1" applyFill="1" applyBorder="1" applyAlignment="1" applyProtection="1">
      <alignment horizontal="center" vertical="center" wrapText="1"/>
    </xf>
    <xf numFmtId="1" fontId="2" fillId="4" borderId="1" xfId="2" applyNumberFormat="1" applyFont="1" applyFill="1" applyBorder="1" applyAlignment="1" applyProtection="1">
      <alignment horizontal="center" vertical="center" wrapText="1"/>
    </xf>
    <xf numFmtId="1" fontId="2" fillId="4" borderId="20" xfId="2" applyNumberFormat="1" applyFont="1" applyFill="1" applyBorder="1" applyAlignment="1" applyProtection="1">
      <alignment horizontal="center" vertical="center"/>
    </xf>
    <xf numFmtId="1" fontId="2" fillId="4" borderId="7" xfId="2" applyNumberFormat="1" applyFont="1" applyFill="1" applyBorder="1" applyAlignment="1" applyProtection="1">
      <alignment horizontal="center" vertical="center"/>
    </xf>
    <xf numFmtId="1" fontId="2" fillId="4" borderId="7" xfId="2" applyNumberFormat="1" applyFont="1" applyFill="1" applyBorder="1" applyAlignment="1" applyProtection="1">
      <alignment horizontal="right" vertical="center"/>
    </xf>
    <xf numFmtId="2" fontId="10" fillId="4" borderId="21" xfId="5" quotePrefix="1" applyNumberFormat="1" applyFont="1" applyFill="1" applyBorder="1" applyAlignment="1" applyProtection="1">
      <alignment horizontal="right" vertical="center"/>
    </xf>
    <xf numFmtId="2" fontId="10" fillId="5" borderId="18" xfId="5" quotePrefix="1" applyNumberFormat="1" applyFont="1" applyFill="1" applyBorder="1" applyAlignment="1" applyProtection="1">
      <alignment horizontal="right" vertical="center"/>
    </xf>
    <xf numFmtId="2" fontId="13" fillId="6" borderId="29" xfId="0" applyNumberFormat="1" applyFont="1" applyFill="1" applyBorder="1" applyAlignment="1" applyProtection="1">
      <alignment horizontal="right" vertical="center" wrapText="1"/>
    </xf>
    <xf numFmtId="2" fontId="14" fillId="8" borderId="1" xfId="0" applyNumberFormat="1" applyFont="1" applyFill="1" applyBorder="1" applyAlignment="1" applyProtection="1">
      <alignment horizontal="left" vertical="center" wrapText="1"/>
    </xf>
    <xf numFmtId="2" fontId="14" fillId="8" borderId="12" xfId="0" applyNumberFormat="1" applyFont="1" applyFill="1" applyBorder="1" applyAlignment="1" applyProtection="1">
      <alignment horizontal="left" vertical="center" wrapText="1"/>
    </xf>
    <xf numFmtId="1" fontId="2" fillId="4" borderId="1" xfId="2" applyNumberFormat="1" applyFont="1" applyFill="1" applyBorder="1" applyAlignment="1" applyProtection="1">
      <alignment horizontal="right" vertical="center" wrapText="1"/>
    </xf>
    <xf numFmtId="165" fontId="10" fillId="5" borderId="18" xfId="5" quotePrefix="1" applyNumberFormat="1" applyFont="1" applyFill="1" applyBorder="1" applyAlignment="1" applyProtection="1">
      <alignment horizontal="right" vertical="center"/>
    </xf>
    <xf numFmtId="165" fontId="10" fillId="5" borderId="12" xfId="5" quotePrefix="1" applyNumberFormat="1" applyFont="1" applyFill="1" applyBorder="1" applyAlignment="1" applyProtection="1">
      <alignment horizontal="right" vertical="center"/>
    </xf>
    <xf numFmtId="165" fontId="10" fillId="5" borderId="12" xfId="5" applyNumberFormat="1" applyFont="1" applyFill="1" applyBorder="1" applyAlignment="1" applyProtection="1">
      <alignment horizontal="right" vertical="center"/>
    </xf>
    <xf numFmtId="165" fontId="10" fillId="5" borderId="16" xfId="5" applyNumberFormat="1" applyFont="1" applyFill="1" applyBorder="1" applyAlignment="1" applyProtection="1">
      <alignment horizontal="right" vertical="center"/>
    </xf>
  </cellXfs>
  <cellStyles count="6">
    <cellStyle name="Comma 2" xfId="3"/>
    <cellStyle name="Normal 3" xfId="2"/>
    <cellStyle name="Ввід" xfId="1" builtinId="20"/>
    <cellStyle name="Звичайний" xfId="0" builtinId="0"/>
    <cellStyle name="Обычный 2" xfId="4"/>
    <cellStyle name="Финансовый 2" xf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abSelected="1" view="pageBreakPreview" topLeftCell="A72" zoomScale="93" zoomScaleNormal="100" zoomScaleSheetLayoutView="93" workbookViewId="0">
      <selection activeCell="M35" sqref="M35"/>
    </sheetView>
  </sheetViews>
  <sheetFormatPr defaultColWidth="9.140625" defaultRowHeight="15" x14ac:dyDescent="0.25"/>
  <cols>
    <col min="1" max="1" width="9.140625" style="35"/>
    <col min="2" max="2" width="40.42578125" style="35" customWidth="1"/>
    <col min="3" max="3" width="45.42578125" style="35" customWidth="1"/>
    <col min="4" max="4" width="11.140625" style="35" customWidth="1"/>
    <col min="5" max="5" width="11.85546875" style="35" customWidth="1"/>
    <col min="6" max="6" width="11.42578125" style="48" customWidth="1"/>
    <col min="7" max="7" width="15" style="48" customWidth="1"/>
    <col min="8" max="8" width="9.140625" style="34"/>
    <col min="9" max="9" width="9.140625" style="35"/>
    <col min="10" max="10" width="10.42578125" style="35" bestFit="1" customWidth="1"/>
    <col min="11" max="16384" width="9.140625" style="35"/>
  </cols>
  <sheetData>
    <row r="1" spans="1:10" x14ac:dyDescent="0.25">
      <c r="A1" s="33"/>
      <c r="B1" s="33"/>
      <c r="C1" s="33"/>
      <c r="D1" s="22" t="s">
        <v>205</v>
      </c>
      <c r="E1" s="23"/>
      <c r="F1" s="23"/>
      <c r="G1" s="24"/>
    </row>
    <row r="2" spans="1:10" x14ac:dyDescent="0.25">
      <c r="A2" s="33"/>
      <c r="B2" s="33"/>
      <c r="C2" s="33"/>
      <c r="D2" s="25" t="s">
        <v>206</v>
      </c>
      <c r="E2" s="26"/>
      <c r="F2" s="26"/>
      <c r="G2" s="27"/>
    </row>
    <row r="3" spans="1:10" x14ac:dyDescent="0.25">
      <c r="A3" s="33"/>
      <c r="B3" s="33"/>
      <c r="C3" s="33"/>
      <c r="D3" s="33"/>
      <c r="E3" s="33"/>
      <c r="F3" s="33"/>
      <c r="G3" s="33"/>
    </row>
    <row r="4" spans="1:10" x14ac:dyDescent="0.25">
      <c r="A4" s="33"/>
      <c r="B4" s="28" t="s">
        <v>207</v>
      </c>
      <c r="C4" s="29" t="s">
        <v>212</v>
      </c>
      <c r="D4" s="33"/>
      <c r="E4" s="33"/>
      <c r="F4" s="33"/>
      <c r="G4" s="33"/>
    </row>
    <row r="5" spans="1:10" ht="138.75" customHeight="1" x14ac:dyDescent="0.25">
      <c r="A5" s="33"/>
      <c r="B5" s="28" t="s">
        <v>208</v>
      </c>
      <c r="C5" s="30" t="s">
        <v>211</v>
      </c>
      <c r="D5" s="33"/>
      <c r="E5" s="33"/>
      <c r="F5" s="33"/>
      <c r="G5" s="33"/>
    </row>
    <row r="6" spans="1:10" ht="37.5" customHeight="1" x14ac:dyDescent="0.25">
      <c r="A6" s="33"/>
      <c r="B6" s="31" t="s">
        <v>209</v>
      </c>
      <c r="C6" s="32" t="s">
        <v>210</v>
      </c>
      <c r="D6" s="33"/>
      <c r="E6" s="33"/>
      <c r="F6" s="33"/>
      <c r="G6" s="33"/>
    </row>
    <row r="7" spans="1:10" ht="24.6" customHeight="1" x14ac:dyDescent="0.25">
      <c r="A7" s="49" t="s">
        <v>22</v>
      </c>
      <c r="B7" s="49"/>
      <c r="C7" s="49"/>
      <c r="D7" s="49"/>
      <c r="E7" s="49"/>
      <c r="F7" s="49"/>
      <c r="G7" s="49"/>
    </row>
    <row r="8" spans="1:10" s="37" customFormat="1" ht="84.75" thickBot="1" x14ac:dyDescent="0.3">
      <c r="A8" s="50" t="s">
        <v>0</v>
      </c>
      <c r="B8" s="51" t="s">
        <v>170</v>
      </c>
      <c r="C8" s="51" t="s">
        <v>171</v>
      </c>
      <c r="D8" s="51" t="s">
        <v>23</v>
      </c>
      <c r="E8" s="51" t="s">
        <v>24</v>
      </c>
      <c r="F8" s="51" t="s">
        <v>25</v>
      </c>
      <c r="G8" s="52" t="s">
        <v>19</v>
      </c>
      <c r="H8" s="36"/>
    </row>
    <row r="9" spans="1:10" s="38" customFormat="1" ht="13.9" customHeight="1" thickBot="1" x14ac:dyDescent="0.3">
      <c r="A9" s="53">
        <v>1</v>
      </c>
      <c r="B9" s="54">
        <v>2</v>
      </c>
      <c r="C9" s="54">
        <v>3</v>
      </c>
      <c r="D9" s="54">
        <v>4</v>
      </c>
      <c r="E9" s="54">
        <v>5</v>
      </c>
      <c r="F9" s="54">
        <v>6</v>
      </c>
      <c r="G9" s="55">
        <v>7</v>
      </c>
      <c r="H9" s="36"/>
    </row>
    <row r="10" spans="1:10" s="40" customFormat="1" ht="13.9" customHeight="1" thickBot="1" x14ac:dyDescent="0.3">
      <c r="A10" s="56" t="s">
        <v>57</v>
      </c>
      <c r="B10" s="57" t="s">
        <v>82</v>
      </c>
      <c r="C10" s="58"/>
      <c r="D10" s="59"/>
      <c r="E10" s="59"/>
      <c r="F10" s="60"/>
      <c r="G10" s="61"/>
      <c r="H10" s="39"/>
    </row>
    <row r="11" spans="1:10" s="37" customFormat="1" ht="13.9" customHeight="1" x14ac:dyDescent="0.25">
      <c r="A11" s="62" t="s">
        <v>81</v>
      </c>
      <c r="B11" s="63" t="s">
        <v>26</v>
      </c>
      <c r="C11" s="63" t="s">
        <v>27</v>
      </c>
      <c r="D11" s="64"/>
      <c r="E11" s="64"/>
      <c r="F11" s="65"/>
      <c r="G11" s="66">
        <f>SUM(G12)</f>
        <v>0</v>
      </c>
      <c r="H11" s="36"/>
    </row>
    <row r="12" spans="1:10" s="37" customFormat="1" ht="156" x14ac:dyDescent="0.25">
      <c r="A12" s="67" t="s">
        <v>58</v>
      </c>
      <c r="B12" s="68" t="s">
        <v>46</v>
      </c>
      <c r="C12" s="68" t="s">
        <v>28</v>
      </c>
      <c r="D12" s="69">
        <v>1</v>
      </c>
      <c r="E12" s="69" t="s">
        <v>29</v>
      </c>
      <c r="F12" s="41"/>
      <c r="G12" s="70">
        <f>D12*F12</f>
        <v>0</v>
      </c>
      <c r="H12" s="36"/>
    </row>
    <row r="13" spans="1:10" s="37" customFormat="1" x14ac:dyDescent="0.25">
      <c r="A13" s="71" t="s">
        <v>59</v>
      </c>
      <c r="B13" s="72" t="s">
        <v>36</v>
      </c>
      <c r="C13" s="73" t="s">
        <v>37</v>
      </c>
      <c r="D13" s="74"/>
      <c r="E13" s="75"/>
      <c r="F13" s="74"/>
      <c r="G13" s="76">
        <f>SUM(G14:G17)</f>
        <v>0</v>
      </c>
      <c r="H13" s="36"/>
    </row>
    <row r="14" spans="1:10" s="37" customFormat="1" x14ac:dyDescent="0.25">
      <c r="A14" s="67" t="s">
        <v>60</v>
      </c>
      <c r="B14" s="77" t="s">
        <v>9</v>
      </c>
      <c r="C14" s="77" t="s">
        <v>2</v>
      </c>
      <c r="D14" s="78">
        <v>38</v>
      </c>
      <c r="E14" s="79" t="s">
        <v>33</v>
      </c>
      <c r="F14" s="41"/>
      <c r="G14" s="70">
        <f>D14*F14</f>
        <v>0</v>
      </c>
      <c r="H14" s="36"/>
      <c r="J14" s="42"/>
    </row>
    <row r="15" spans="1:10" s="37" customFormat="1" ht="24" x14ac:dyDescent="0.25">
      <c r="A15" s="67" t="s">
        <v>61</v>
      </c>
      <c r="B15" s="77" t="s">
        <v>48</v>
      </c>
      <c r="C15" s="77" t="s">
        <v>47</v>
      </c>
      <c r="D15" s="78">
        <v>420</v>
      </c>
      <c r="E15" s="79" t="s">
        <v>34</v>
      </c>
      <c r="F15" s="41"/>
      <c r="G15" s="70">
        <f>D15*F15</f>
        <v>0</v>
      </c>
      <c r="H15" s="36"/>
      <c r="J15" s="42"/>
    </row>
    <row r="16" spans="1:10" s="37" customFormat="1" ht="24" x14ac:dyDescent="0.25">
      <c r="A16" s="67" t="s">
        <v>62</v>
      </c>
      <c r="B16" s="77" t="s">
        <v>11</v>
      </c>
      <c r="C16" s="77" t="s">
        <v>186</v>
      </c>
      <c r="D16" s="78">
        <v>144</v>
      </c>
      <c r="E16" s="79" t="s">
        <v>33</v>
      </c>
      <c r="F16" s="41"/>
      <c r="G16" s="70">
        <f>D16*F16</f>
        <v>0</v>
      </c>
      <c r="H16" s="36"/>
      <c r="J16" s="42"/>
    </row>
    <row r="17" spans="1:10" s="37" customFormat="1" ht="36" x14ac:dyDescent="0.25">
      <c r="A17" s="67" t="s">
        <v>63</v>
      </c>
      <c r="B17" s="77" t="s">
        <v>32</v>
      </c>
      <c r="C17" s="80" t="s">
        <v>35</v>
      </c>
      <c r="D17" s="78">
        <v>56</v>
      </c>
      <c r="E17" s="79" t="s">
        <v>33</v>
      </c>
      <c r="F17" s="41"/>
      <c r="G17" s="70">
        <f>D17*F17</f>
        <v>0</v>
      </c>
      <c r="H17" s="36"/>
      <c r="J17" s="42"/>
    </row>
    <row r="18" spans="1:10" s="37" customFormat="1" x14ac:dyDescent="0.25">
      <c r="A18" s="71" t="s">
        <v>64</v>
      </c>
      <c r="B18" s="72" t="s">
        <v>10</v>
      </c>
      <c r="C18" s="73" t="s">
        <v>1</v>
      </c>
      <c r="D18" s="81"/>
      <c r="E18" s="82"/>
      <c r="F18" s="74"/>
      <c r="G18" s="83">
        <f>SUM(G19:G20)</f>
        <v>0</v>
      </c>
      <c r="H18" s="36"/>
      <c r="J18" s="42"/>
    </row>
    <row r="19" spans="1:10" s="37" customFormat="1" ht="36" x14ac:dyDescent="0.25">
      <c r="A19" s="67" t="s">
        <v>65</v>
      </c>
      <c r="B19" s="77" t="s">
        <v>173</v>
      </c>
      <c r="C19" s="80" t="s">
        <v>172</v>
      </c>
      <c r="D19" s="78">
        <v>38</v>
      </c>
      <c r="E19" s="79" t="s">
        <v>33</v>
      </c>
      <c r="F19" s="41"/>
      <c r="G19" s="70">
        <f t="shared" ref="G19:G20" si="0">D19*F19</f>
        <v>0</v>
      </c>
      <c r="H19" s="36"/>
      <c r="J19" s="42"/>
    </row>
    <row r="20" spans="1:10" s="37" customFormat="1" ht="36" x14ac:dyDescent="0.25">
      <c r="A20" s="67" t="s">
        <v>66</v>
      </c>
      <c r="B20" s="77" t="s">
        <v>53</v>
      </c>
      <c r="C20" s="77" t="s">
        <v>52</v>
      </c>
      <c r="D20" s="78">
        <v>38</v>
      </c>
      <c r="E20" s="79" t="s">
        <v>33</v>
      </c>
      <c r="F20" s="41"/>
      <c r="G20" s="70">
        <f t="shared" si="0"/>
        <v>0</v>
      </c>
      <c r="H20" s="36"/>
      <c r="J20" s="42"/>
    </row>
    <row r="21" spans="1:10" s="37" customFormat="1" ht="18.600000000000001" customHeight="1" x14ac:dyDescent="0.25">
      <c r="A21" s="71" t="s">
        <v>67</v>
      </c>
      <c r="B21" s="72" t="s">
        <v>38</v>
      </c>
      <c r="C21" s="73" t="s">
        <v>39</v>
      </c>
      <c r="D21" s="81"/>
      <c r="E21" s="82"/>
      <c r="F21" s="84"/>
      <c r="G21" s="83">
        <f>SUM(G22:G26)</f>
        <v>0</v>
      </c>
      <c r="H21" s="36"/>
      <c r="J21" s="42"/>
    </row>
    <row r="22" spans="1:10" s="37" customFormat="1" ht="36" x14ac:dyDescent="0.25">
      <c r="A22" s="67" t="s">
        <v>68</v>
      </c>
      <c r="B22" s="77" t="s">
        <v>40</v>
      </c>
      <c r="C22" s="77" t="s">
        <v>41</v>
      </c>
      <c r="D22" s="78">
        <v>430</v>
      </c>
      <c r="E22" s="79" t="s">
        <v>34</v>
      </c>
      <c r="F22" s="41"/>
      <c r="G22" s="70">
        <f t="shared" ref="G22:G26" si="1">D22*F22</f>
        <v>0</v>
      </c>
      <c r="H22" s="36"/>
      <c r="J22" s="42"/>
    </row>
    <row r="23" spans="1:10" s="37" customFormat="1" ht="64.150000000000006" customHeight="1" x14ac:dyDescent="0.25">
      <c r="A23" s="67" t="s">
        <v>69</v>
      </c>
      <c r="B23" s="77" t="s">
        <v>187</v>
      </c>
      <c r="C23" s="80" t="s">
        <v>194</v>
      </c>
      <c r="D23" s="78">
        <v>386</v>
      </c>
      <c r="E23" s="79" t="s">
        <v>34</v>
      </c>
      <c r="F23" s="41"/>
      <c r="G23" s="70">
        <f t="shared" si="1"/>
        <v>0</v>
      </c>
      <c r="H23" s="36"/>
      <c r="J23" s="42"/>
    </row>
    <row r="24" spans="1:10" s="37" customFormat="1" ht="36" x14ac:dyDescent="0.25">
      <c r="A24" s="67" t="s">
        <v>70</v>
      </c>
      <c r="B24" s="77" t="s">
        <v>12</v>
      </c>
      <c r="C24" s="77" t="s">
        <v>3</v>
      </c>
      <c r="D24" s="78">
        <v>34</v>
      </c>
      <c r="E24" s="79" t="s">
        <v>34</v>
      </c>
      <c r="F24" s="41"/>
      <c r="G24" s="70">
        <f t="shared" si="1"/>
        <v>0</v>
      </c>
      <c r="H24" s="36"/>
      <c r="J24" s="42"/>
    </row>
    <row r="25" spans="1:10" s="37" customFormat="1" ht="60" x14ac:dyDescent="0.25">
      <c r="A25" s="67" t="s">
        <v>71</v>
      </c>
      <c r="B25" s="77" t="s">
        <v>188</v>
      </c>
      <c r="C25" s="77" t="s">
        <v>189</v>
      </c>
      <c r="D25" s="78">
        <v>34</v>
      </c>
      <c r="E25" s="79" t="s">
        <v>34</v>
      </c>
      <c r="F25" s="41"/>
      <c r="G25" s="70">
        <f t="shared" si="1"/>
        <v>0</v>
      </c>
      <c r="H25" s="36"/>
      <c r="J25" s="42"/>
    </row>
    <row r="26" spans="1:10" s="37" customFormat="1" ht="72" x14ac:dyDescent="0.25">
      <c r="A26" s="67" t="s">
        <v>72</v>
      </c>
      <c r="B26" s="77" t="s">
        <v>191</v>
      </c>
      <c r="C26" s="77" t="s">
        <v>190</v>
      </c>
      <c r="D26" s="78">
        <v>54</v>
      </c>
      <c r="E26" s="79" t="s">
        <v>34</v>
      </c>
      <c r="F26" s="41"/>
      <c r="G26" s="70">
        <f t="shared" si="1"/>
        <v>0</v>
      </c>
      <c r="H26" s="36"/>
      <c r="J26" s="42"/>
    </row>
    <row r="27" spans="1:10" s="37" customFormat="1" x14ac:dyDescent="0.25">
      <c r="A27" s="71" t="s">
        <v>73</v>
      </c>
      <c r="B27" s="72" t="s">
        <v>13</v>
      </c>
      <c r="C27" s="73" t="s">
        <v>7</v>
      </c>
      <c r="D27" s="85"/>
      <c r="E27" s="73"/>
      <c r="F27" s="86"/>
      <c r="G27" s="83">
        <f>SUM(G28)</f>
        <v>0</v>
      </c>
      <c r="H27" s="36"/>
      <c r="J27" s="42"/>
    </row>
    <row r="28" spans="1:10" s="37" customFormat="1" ht="48" x14ac:dyDescent="0.25">
      <c r="A28" s="67" t="s">
        <v>74</v>
      </c>
      <c r="B28" s="77" t="s">
        <v>14</v>
      </c>
      <c r="C28" s="77" t="s">
        <v>195</v>
      </c>
      <c r="D28" s="78">
        <v>56</v>
      </c>
      <c r="E28" s="79" t="s">
        <v>33</v>
      </c>
      <c r="F28" s="41"/>
      <c r="G28" s="70">
        <f t="shared" ref="G28" si="2">D28*F28</f>
        <v>0</v>
      </c>
      <c r="H28" s="36"/>
      <c r="J28" s="42"/>
    </row>
    <row r="29" spans="1:10" s="37" customFormat="1" x14ac:dyDescent="0.25">
      <c r="A29" s="71" t="s">
        <v>75</v>
      </c>
      <c r="B29" s="72" t="s">
        <v>17</v>
      </c>
      <c r="C29" s="73" t="s">
        <v>4</v>
      </c>
      <c r="D29" s="85"/>
      <c r="E29" s="73"/>
      <c r="F29" s="86"/>
      <c r="G29" s="83">
        <f>SUM(G30:G34)</f>
        <v>0</v>
      </c>
      <c r="H29" s="36"/>
      <c r="J29" s="42"/>
    </row>
    <row r="30" spans="1:10" s="37" customFormat="1" ht="24" x14ac:dyDescent="0.25">
      <c r="A30" s="67" t="s">
        <v>76</v>
      </c>
      <c r="B30" s="77" t="s">
        <v>15</v>
      </c>
      <c r="C30" s="77" t="s">
        <v>5</v>
      </c>
      <c r="D30" s="78">
        <v>13.85</v>
      </c>
      <c r="E30" s="79" t="s">
        <v>42</v>
      </c>
      <c r="F30" s="41"/>
      <c r="G30" s="70">
        <f t="shared" ref="G30:G36" si="3">D30*F30</f>
        <v>0</v>
      </c>
      <c r="H30" s="36"/>
      <c r="J30" s="42"/>
    </row>
    <row r="31" spans="1:10" s="37" customFormat="1" x14ac:dyDescent="0.25">
      <c r="A31" s="67" t="s">
        <v>77</v>
      </c>
      <c r="B31" s="77" t="s">
        <v>16</v>
      </c>
      <c r="C31" s="77" t="s">
        <v>6</v>
      </c>
      <c r="D31" s="78">
        <v>24.24</v>
      </c>
      <c r="E31" s="79" t="s">
        <v>43</v>
      </c>
      <c r="F31" s="41"/>
      <c r="G31" s="70">
        <f t="shared" si="3"/>
        <v>0</v>
      </c>
      <c r="H31" s="36"/>
      <c r="J31" s="42"/>
    </row>
    <row r="32" spans="1:10" s="37" customFormat="1" ht="36" x14ac:dyDescent="0.25">
      <c r="A32" s="67" t="s">
        <v>78</v>
      </c>
      <c r="B32" s="80" t="s">
        <v>49</v>
      </c>
      <c r="C32" s="80" t="s">
        <v>55</v>
      </c>
      <c r="D32" s="78">
        <v>2.2200000000000002</v>
      </c>
      <c r="E32" s="79" t="s">
        <v>42</v>
      </c>
      <c r="F32" s="41"/>
      <c r="G32" s="70">
        <f t="shared" si="3"/>
        <v>0</v>
      </c>
      <c r="H32" s="36"/>
      <c r="J32" s="42"/>
    </row>
    <row r="33" spans="1:10" s="37" customFormat="1" ht="24" x14ac:dyDescent="0.25">
      <c r="A33" s="67" t="s">
        <v>79</v>
      </c>
      <c r="B33" s="80" t="s">
        <v>54</v>
      </c>
      <c r="C33" s="80" t="s">
        <v>56</v>
      </c>
      <c r="D33" s="78">
        <v>7</v>
      </c>
      <c r="E33" s="79" t="s">
        <v>33</v>
      </c>
      <c r="F33" s="41"/>
      <c r="G33" s="70">
        <f t="shared" si="3"/>
        <v>0</v>
      </c>
      <c r="H33" s="36"/>
      <c r="J33" s="42"/>
    </row>
    <row r="34" spans="1:10" s="37" customFormat="1" ht="36" x14ac:dyDescent="0.25">
      <c r="A34" s="67" t="s">
        <v>30</v>
      </c>
      <c r="B34" s="77" t="s">
        <v>44</v>
      </c>
      <c r="C34" s="77" t="s">
        <v>45</v>
      </c>
      <c r="D34" s="78">
        <v>55.4</v>
      </c>
      <c r="E34" s="79" t="s">
        <v>34</v>
      </c>
      <c r="F34" s="41"/>
      <c r="G34" s="70">
        <f t="shared" si="3"/>
        <v>0</v>
      </c>
      <c r="H34" s="36"/>
      <c r="J34" s="42"/>
    </row>
    <row r="35" spans="1:10" s="37" customFormat="1" x14ac:dyDescent="0.25">
      <c r="A35" s="71" t="s">
        <v>80</v>
      </c>
      <c r="B35" s="72" t="s">
        <v>18</v>
      </c>
      <c r="C35" s="73" t="s">
        <v>8</v>
      </c>
      <c r="D35" s="85"/>
      <c r="E35" s="73"/>
      <c r="F35" s="86"/>
      <c r="G35" s="83">
        <f>SUM(G36)</f>
        <v>0</v>
      </c>
      <c r="H35" s="36"/>
      <c r="J35" s="42"/>
    </row>
    <row r="36" spans="1:10" s="37" customFormat="1" ht="24" x14ac:dyDescent="0.25">
      <c r="A36" s="67" t="s">
        <v>31</v>
      </c>
      <c r="B36" s="77" t="s">
        <v>50</v>
      </c>
      <c r="C36" s="77" t="s">
        <v>51</v>
      </c>
      <c r="D36" s="78">
        <v>14.4</v>
      </c>
      <c r="E36" s="79" t="s">
        <v>43</v>
      </c>
      <c r="F36" s="41"/>
      <c r="G36" s="70">
        <f t="shared" si="3"/>
        <v>0</v>
      </c>
      <c r="H36" s="36"/>
      <c r="J36" s="42"/>
    </row>
    <row r="37" spans="1:10" s="37" customFormat="1" ht="15" customHeight="1" x14ac:dyDescent="0.25">
      <c r="A37" s="87" t="s">
        <v>83</v>
      </c>
      <c r="B37" s="88"/>
      <c r="C37" s="89"/>
      <c r="D37" s="90"/>
      <c r="E37" s="90"/>
      <c r="F37" s="91"/>
      <c r="G37" s="92"/>
      <c r="H37" s="36"/>
      <c r="J37" s="42"/>
    </row>
    <row r="38" spans="1:10" s="37" customFormat="1" x14ac:dyDescent="0.25">
      <c r="A38" s="93" t="str">
        <f>A11</f>
        <v>А1</v>
      </c>
      <c r="B38" s="94" t="str">
        <f>B11</f>
        <v>Preparation works</v>
      </c>
      <c r="C38" s="94" t="str">
        <f>C11</f>
        <v>Підготовчі роботи</v>
      </c>
      <c r="D38" s="94"/>
      <c r="E38" s="94"/>
      <c r="F38" s="95"/>
      <c r="G38" s="96">
        <f>G11</f>
        <v>0</v>
      </c>
      <c r="H38" s="36"/>
      <c r="J38" s="42"/>
    </row>
    <row r="39" spans="1:10" s="37" customFormat="1" x14ac:dyDescent="0.25">
      <c r="A39" s="97" t="str">
        <f>A13</f>
        <v>А2</v>
      </c>
      <c r="B39" s="98" t="str">
        <f>B13</f>
        <v>Dismantling works</v>
      </c>
      <c r="C39" s="98" t="str">
        <f>C13</f>
        <v>Демонтажні роботи</v>
      </c>
      <c r="D39" s="94"/>
      <c r="E39" s="94"/>
      <c r="F39" s="95"/>
      <c r="G39" s="96">
        <f>G13</f>
        <v>0</v>
      </c>
      <c r="H39" s="36"/>
      <c r="J39" s="42"/>
    </row>
    <row r="40" spans="1:10" s="37" customFormat="1" x14ac:dyDescent="0.25">
      <c r="A40" s="93" t="str">
        <f>A18</f>
        <v>А3</v>
      </c>
      <c r="B40" s="94" t="str">
        <f>B18</f>
        <v>Windows</v>
      </c>
      <c r="C40" s="94" t="str">
        <f>C18</f>
        <v>Вікна</v>
      </c>
      <c r="D40" s="94"/>
      <c r="E40" s="94"/>
      <c r="F40" s="95"/>
      <c r="G40" s="96">
        <f>G18</f>
        <v>0</v>
      </c>
      <c r="H40" s="36"/>
      <c r="J40" s="42"/>
    </row>
    <row r="41" spans="1:10" s="37" customFormat="1" x14ac:dyDescent="0.25">
      <c r="A41" s="93" t="str">
        <f>A21</f>
        <v>А4</v>
      </c>
      <c r="B41" s="94" t="str">
        <f>B21</f>
        <v>Facade works and thermal insulation system</v>
      </c>
      <c r="C41" s="94" t="str">
        <f>C21</f>
        <v>Фасадні роботи та система теплоізоляції</v>
      </c>
      <c r="D41" s="94"/>
      <c r="E41" s="94"/>
      <c r="F41" s="95"/>
      <c r="G41" s="96">
        <f>G21</f>
        <v>0</v>
      </c>
      <c r="H41" s="36"/>
      <c r="J41" s="42"/>
    </row>
    <row r="42" spans="1:10" s="37" customFormat="1" x14ac:dyDescent="0.25">
      <c r="A42" s="93" t="str">
        <f>A27</f>
        <v>А5</v>
      </c>
      <c r="B42" s="94" t="str">
        <f t="shared" ref="B42:C42" si="4">B27</f>
        <v>Drainage system</v>
      </c>
      <c r="C42" s="94" t="str">
        <f t="shared" si="4"/>
        <v>Водовідвідна система</v>
      </c>
      <c r="D42" s="94"/>
      <c r="E42" s="94"/>
      <c r="F42" s="95"/>
      <c r="G42" s="96">
        <f>G27</f>
        <v>0</v>
      </c>
      <c r="H42" s="36"/>
      <c r="J42" s="42"/>
    </row>
    <row r="43" spans="1:10" s="37" customFormat="1" x14ac:dyDescent="0.25">
      <c r="A43" s="93" t="str">
        <f>A29</f>
        <v>А6</v>
      </c>
      <c r="B43" s="94" t="str">
        <f t="shared" ref="B43:C43" si="5">B29</f>
        <v>Blind area</v>
      </c>
      <c r="C43" s="94" t="str">
        <f t="shared" si="5"/>
        <v>Відмостка</v>
      </c>
      <c r="D43" s="94"/>
      <c r="E43" s="94"/>
      <c r="F43" s="95"/>
      <c r="G43" s="96">
        <f t="shared" ref="G43" si="6">G29</f>
        <v>0</v>
      </c>
      <c r="H43" s="36"/>
      <c r="J43" s="42"/>
    </row>
    <row r="44" spans="1:10" s="37" customFormat="1" ht="15.75" thickBot="1" x14ac:dyDescent="0.3">
      <c r="A44" s="99" t="str">
        <f>A35</f>
        <v>А7</v>
      </c>
      <c r="B44" s="100" t="str">
        <f t="shared" ref="B44:C44" si="7">B35</f>
        <v>Other works</v>
      </c>
      <c r="C44" s="100" t="str">
        <f t="shared" si="7"/>
        <v>Інші роботи</v>
      </c>
      <c r="D44" s="100"/>
      <c r="E44" s="100"/>
      <c r="F44" s="101"/>
      <c r="G44" s="102">
        <f t="shared" ref="G44" si="8">G35</f>
        <v>0</v>
      </c>
      <c r="H44" s="36"/>
    </row>
    <row r="45" spans="1:10" s="37" customFormat="1" ht="15" customHeight="1" thickBot="1" x14ac:dyDescent="0.3">
      <c r="A45" s="1" t="s">
        <v>84</v>
      </c>
      <c r="B45" s="2"/>
      <c r="C45" s="2"/>
      <c r="D45" s="2"/>
      <c r="E45" s="2"/>
      <c r="F45" s="3"/>
      <c r="G45" s="103">
        <f>SUM(G38:G44)</f>
        <v>0</v>
      </c>
      <c r="H45" s="36"/>
    </row>
    <row r="46" spans="1:10" s="37" customFormat="1" ht="15.75" thickBot="1" x14ac:dyDescent="0.3">
      <c r="A46" s="56" t="s">
        <v>85</v>
      </c>
      <c r="B46" s="57" t="s">
        <v>134</v>
      </c>
      <c r="C46" s="58"/>
      <c r="D46" s="59"/>
      <c r="E46" s="59"/>
      <c r="F46" s="60"/>
      <c r="G46" s="104"/>
      <c r="H46" s="36"/>
    </row>
    <row r="47" spans="1:10" s="37" customFormat="1" x14ac:dyDescent="0.25">
      <c r="A47" s="62" t="s">
        <v>135</v>
      </c>
      <c r="B47" s="63" t="s">
        <v>26</v>
      </c>
      <c r="C47" s="63" t="s">
        <v>27</v>
      </c>
      <c r="D47" s="64"/>
      <c r="E47" s="64"/>
      <c r="F47" s="65"/>
      <c r="G47" s="66">
        <f>SUM(G48)</f>
        <v>0</v>
      </c>
      <c r="H47" s="36"/>
    </row>
    <row r="48" spans="1:10" s="37" customFormat="1" ht="156" x14ac:dyDescent="0.25">
      <c r="A48" s="67" t="s">
        <v>136</v>
      </c>
      <c r="B48" s="68" t="s">
        <v>46</v>
      </c>
      <c r="C48" s="68" t="s">
        <v>28</v>
      </c>
      <c r="D48" s="69">
        <v>1</v>
      </c>
      <c r="E48" s="69" t="s">
        <v>29</v>
      </c>
      <c r="F48" s="41"/>
      <c r="G48" s="70">
        <f>D48*F48</f>
        <v>0</v>
      </c>
      <c r="H48" s="36"/>
    </row>
    <row r="49" spans="1:11" s="44" customFormat="1" x14ac:dyDescent="0.25">
      <c r="A49" s="71" t="s">
        <v>137</v>
      </c>
      <c r="B49" s="72" t="s">
        <v>86</v>
      </c>
      <c r="C49" s="73" t="s">
        <v>87</v>
      </c>
      <c r="D49" s="82"/>
      <c r="E49" s="82"/>
      <c r="F49" s="74"/>
      <c r="G49" s="76">
        <f>SUM(G50:G52)</f>
        <v>0</v>
      </c>
      <c r="H49" s="43"/>
      <c r="J49" s="45"/>
    </row>
    <row r="50" spans="1:11" s="37" customFormat="1" ht="36" x14ac:dyDescent="0.25">
      <c r="A50" s="67" t="s">
        <v>138</v>
      </c>
      <c r="B50" s="68" t="s">
        <v>88</v>
      </c>
      <c r="C50" s="68" t="s">
        <v>89</v>
      </c>
      <c r="D50" s="78">
        <v>78.099999999999994</v>
      </c>
      <c r="E50" s="79" t="s">
        <v>34</v>
      </c>
      <c r="F50" s="41"/>
      <c r="G50" s="70">
        <f>D50*F50</f>
        <v>0</v>
      </c>
      <c r="H50" s="36"/>
    </row>
    <row r="51" spans="1:11" s="37" customFormat="1" ht="36" x14ac:dyDescent="0.25">
      <c r="A51" s="67" t="s">
        <v>139</v>
      </c>
      <c r="B51" s="68" t="s">
        <v>177</v>
      </c>
      <c r="C51" s="68" t="s">
        <v>176</v>
      </c>
      <c r="D51" s="78">
        <v>78.099999999999994</v>
      </c>
      <c r="E51" s="79" t="s">
        <v>34</v>
      </c>
      <c r="F51" s="41"/>
      <c r="G51" s="70">
        <f>D51*F51</f>
        <v>0</v>
      </c>
      <c r="H51" s="36"/>
      <c r="K51" s="46" t="s">
        <v>175</v>
      </c>
    </row>
    <row r="52" spans="1:11" s="37" customFormat="1" ht="24" x14ac:dyDescent="0.25">
      <c r="A52" s="67" t="s">
        <v>140</v>
      </c>
      <c r="B52" s="68" t="s">
        <v>179</v>
      </c>
      <c r="C52" s="68" t="s">
        <v>178</v>
      </c>
      <c r="D52" s="78">
        <v>76</v>
      </c>
      <c r="E52" s="79" t="s">
        <v>33</v>
      </c>
      <c r="F52" s="41"/>
      <c r="G52" s="70">
        <f>D52*F52</f>
        <v>0</v>
      </c>
      <c r="H52" s="36"/>
    </row>
    <row r="53" spans="1:11" s="37" customFormat="1" x14ac:dyDescent="0.25">
      <c r="A53" s="71" t="s">
        <v>141</v>
      </c>
      <c r="B53" s="72" t="s">
        <v>90</v>
      </c>
      <c r="C53" s="73" t="s">
        <v>91</v>
      </c>
      <c r="D53" s="74"/>
      <c r="E53" s="75"/>
      <c r="F53" s="74"/>
      <c r="G53" s="76">
        <f>SUM(G54:G58)</f>
        <v>0</v>
      </c>
      <c r="H53" s="36"/>
    </row>
    <row r="54" spans="1:11" s="37" customFormat="1" ht="36" x14ac:dyDescent="0.25">
      <c r="A54" s="67" t="s">
        <v>142</v>
      </c>
      <c r="B54" s="68" t="s">
        <v>181</v>
      </c>
      <c r="C54" s="68" t="s">
        <v>180</v>
      </c>
      <c r="D54" s="78">
        <v>163</v>
      </c>
      <c r="E54" s="79" t="s">
        <v>34</v>
      </c>
      <c r="F54" s="41"/>
      <c r="G54" s="70">
        <f>D54*F54</f>
        <v>0</v>
      </c>
      <c r="H54" s="36"/>
    </row>
    <row r="55" spans="1:11" s="37" customFormat="1" ht="36" x14ac:dyDescent="0.25">
      <c r="A55" s="67" t="s">
        <v>143</v>
      </c>
      <c r="B55" s="68" t="s">
        <v>182</v>
      </c>
      <c r="C55" s="68" t="s">
        <v>183</v>
      </c>
      <c r="D55" s="78">
        <v>16.100000000000001</v>
      </c>
      <c r="E55" s="79" t="s">
        <v>34</v>
      </c>
      <c r="F55" s="41"/>
      <c r="G55" s="70">
        <f>D55*F55</f>
        <v>0</v>
      </c>
      <c r="H55" s="36"/>
    </row>
    <row r="56" spans="1:11" s="37" customFormat="1" ht="36" x14ac:dyDescent="0.25">
      <c r="A56" s="67" t="s">
        <v>144</v>
      </c>
      <c r="B56" s="68" t="s">
        <v>92</v>
      </c>
      <c r="C56" s="68" t="s">
        <v>198</v>
      </c>
      <c r="D56" s="78">
        <v>7.5</v>
      </c>
      <c r="E56" s="79" t="s">
        <v>34</v>
      </c>
      <c r="F56" s="41"/>
      <c r="G56" s="70">
        <f>D56*F56</f>
        <v>0</v>
      </c>
      <c r="H56" s="36"/>
    </row>
    <row r="57" spans="1:11" s="37" customFormat="1" ht="36" x14ac:dyDescent="0.25">
      <c r="A57" s="67" t="s">
        <v>145</v>
      </c>
      <c r="B57" s="68" t="s">
        <v>185</v>
      </c>
      <c r="C57" s="68" t="s">
        <v>184</v>
      </c>
      <c r="D57" s="78">
        <v>7.5</v>
      </c>
      <c r="E57" s="79" t="s">
        <v>34</v>
      </c>
      <c r="F57" s="41"/>
      <c r="G57" s="70">
        <f>D57*F57</f>
        <v>0</v>
      </c>
      <c r="H57" s="36"/>
    </row>
    <row r="58" spans="1:11" s="37" customFormat="1" ht="36" x14ac:dyDescent="0.25">
      <c r="A58" s="67" t="s">
        <v>146</v>
      </c>
      <c r="B58" s="68" t="s">
        <v>193</v>
      </c>
      <c r="C58" s="68" t="s">
        <v>192</v>
      </c>
      <c r="D58" s="78">
        <v>77</v>
      </c>
      <c r="E58" s="79" t="s">
        <v>34</v>
      </c>
      <c r="F58" s="41"/>
      <c r="G58" s="70">
        <f>D58*F58</f>
        <v>0</v>
      </c>
      <c r="H58" s="36"/>
    </row>
    <row r="59" spans="1:11" s="37" customFormat="1" x14ac:dyDescent="0.25">
      <c r="A59" s="71" t="s">
        <v>147</v>
      </c>
      <c r="B59" s="72" t="s">
        <v>93</v>
      </c>
      <c r="C59" s="73" t="s">
        <v>94</v>
      </c>
      <c r="D59" s="81"/>
      <c r="E59" s="82"/>
      <c r="F59" s="74"/>
      <c r="G59" s="83">
        <f>SUM(G60)</f>
        <v>0</v>
      </c>
      <c r="H59" s="36"/>
    </row>
    <row r="60" spans="1:11" s="37" customFormat="1" ht="24" x14ac:dyDescent="0.25">
      <c r="A60" s="67" t="s">
        <v>148</v>
      </c>
      <c r="B60" s="68" t="s">
        <v>95</v>
      </c>
      <c r="C60" s="68" t="s">
        <v>96</v>
      </c>
      <c r="D60" s="69">
        <v>2</v>
      </c>
      <c r="E60" s="69" t="s">
        <v>29</v>
      </c>
      <c r="F60" s="41"/>
      <c r="G60" s="70">
        <f>D60*F60</f>
        <v>0</v>
      </c>
      <c r="H60" s="36"/>
    </row>
    <row r="61" spans="1:11" s="37" customFormat="1" x14ac:dyDescent="0.25">
      <c r="A61" s="71" t="s">
        <v>149</v>
      </c>
      <c r="B61" s="73" t="s">
        <v>97</v>
      </c>
      <c r="C61" s="73" t="s">
        <v>98</v>
      </c>
      <c r="D61" s="74"/>
      <c r="E61" s="75"/>
      <c r="F61" s="74"/>
      <c r="G61" s="76">
        <f>SUM(G62:G64)</f>
        <v>0</v>
      </c>
      <c r="H61" s="36"/>
    </row>
    <row r="62" spans="1:11" s="37" customFormat="1" ht="36" x14ac:dyDescent="0.25">
      <c r="A62" s="67" t="s">
        <v>150</v>
      </c>
      <c r="B62" s="77" t="s">
        <v>99</v>
      </c>
      <c r="C62" s="77" t="s">
        <v>100</v>
      </c>
      <c r="D62" s="78">
        <v>14</v>
      </c>
      <c r="E62" s="79" t="s">
        <v>33</v>
      </c>
      <c r="F62" s="41"/>
      <c r="G62" s="70">
        <f>D62*F62</f>
        <v>0</v>
      </c>
      <c r="H62" s="36"/>
    </row>
    <row r="63" spans="1:11" s="37" customFormat="1" ht="24" x14ac:dyDescent="0.25">
      <c r="A63" s="67" t="s">
        <v>151</v>
      </c>
      <c r="B63" s="77" t="s">
        <v>101</v>
      </c>
      <c r="C63" s="77" t="s">
        <v>102</v>
      </c>
      <c r="D63" s="69">
        <v>12</v>
      </c>
      <c r="E63" s="79" t="s">
        <v>33</v>
      </c>
      <c r="F63" s="41"/>
      <c r="G63" s="70">
        <f>D63*F63</f>
        <v>0</v>
      </c>
      <c r="H63" s="36"/>
    </row>
    <row r="64" spans="1:11" s="37" customFormat="1" ht="24" x14ac:dyDescent="0.25">
      <c r="A64" s="67" t="s">
        <v>152</v>
      </c>
      <c r="B64" s="77" t="s">
        <v>103</v>
      </c>
      <c r="C64" s="77" t="s">
        <v>104</v>
      </c>
      <c r="D64" s="69">
        <v>2</v>
      </c>
      <c r="E64" s="69" t="s">
        <v>29</v>
      </c>
      <c r="F64" s="41"/>
      <c r="G64" s="70">
        <f>D64*F64</f>
        <v>0</v>
      </c>
      <c r="H64" s="36"/>
    </row>
    <row r="65" spans="1:8" s="37" customFormat="1" x14ac:dyDescent="0.25">
      <c r="A65" s="71" t="s">
        <v>153</v>
      </c>
      <c r="B65" s="72" t="s">
        <v>105</v>
      </c>
      <c r="C65" s="73" t="s">
        <v>106</v>
      </c>
      <c r="D65" s="81"/>
      <c r="E65" s="82"/>
      <c r="F65" s="74"/>
      <c r="G65" s="83">
        <f>SUM(G66:G68)</f>
        <v>0</v>
      </c>
      <c r="H65" s="36"/>
    </row>
    <row r="66" spans="1:8" s="37" customFormat="1" ht="48" x14ac:dyDescent="0.25">
      <c r="A66" s="67" t="s">
        <v>154</v>
      </c>
      <c r="B66" s="77" t="s">
        <v>107</v>
      </c>
      <c r="C66" s="80" t="s">
        <v>199</v>
      </c>
      <c r="D66" s="78">
        <v>8</v>
      </c>
      <c r="E66" s="79" t="s">
        <v>33</v>
      </c>
      <c r="F66" s="41"/>
      <c r="G66" s="70">
        <f t="shared" ref="G66" si="9">D66*F66</f>
        <v>0</v>
      </c>
      <c r="H66" s="47"/>
    </row>
    <row r="67" spans="1:8" s="37" customFormat="1" ht="36" x14ac:dyDescent="0.25">
      <c r="A67" s="67" t="s">
        <v>155</v>
      </c>
      <c r="B67" s="77" t="s">
        <v>108</v>
      </c>
      <c r="C67" s="77" t="s">
        <v>109</v>
      </c>
      <c r="D67" s="69">
        <v>1</v>
      </c>
      <c r="E67" s="69" t="s">
        <v>29</v>
      </c>
      <c r="F67" s="41"/>
      <c r="G67" s="70">
        <f>D67*F67</f>
        <v>0</v>
      </c>
      <c r="H67" s="36"/>
    </row>
    <row r="68" spans="1:8" s="37" customFormat="1" ht="36" x14ac:dyDescent="0.25">
      <c r="A68" s="67" t="s">
        <v>156</v>
      </c>
      <c r="B68" s="77" t="s">
        <v>110</v>
      </c>
      <c r="C68" s="77" t="s">
        <v>111</v>
      </c>
      <c r="D68" s="69">
        <v>1</v>
      </c>
      <c r="E68" s="69" t="s">
        <v>29</v>
      </c>
      <c r="F68" s="41"/>
      <c r="G68" s="70">
        <f>D68*F68</f>
        <v>0</v>
      </c>
      <c r="H68" s="36"/>
    </row>
    <row r="69" spans="1:8" s="37" customFormat="1" x14ac:dyDescent="0.25">
      <c r="A69" s="71" t="s">
        <v>157</v>
      </c>
      <c r="B69" s="72" t="s">
        <v>112</v>
      </c>
      <c r="C69" s="73" t="s">
        <v>113</v>
      </c>
      <c r="D69" s="81"/>
      <c r="E69" s="82"/>
      <c r="F69" s="84"/>
      <c r="G69" s="83">
        <f>SUM(G70:G76)</f>
        <v>0</v>
      </c>
      <c r="H69" s="36"/>
    </row>
    <row r="70" spans="1:8" s="37" customFormat="1" ht="36" x14ac:dyDescent="0.25">
      <c r="A70" s="67" t="s">
        <v>158</v>
      </c>
      <c r="B70" s="77" t="s">
        <v>114</v>
      </c>
      <c r="C70" s="77" t="s">
        <v>115</v>
      </c>
      <c r="D70" s="69">
        <v>1</v>
      </c>
      <c r="E70" s="69" t="s">
        <v>29</v>
      </c>
      <c r="F70" s="41"/>
      <c r="G70" s="70">
        <f>D70*F70</f>
        <v>0</v>
      </c>
      <c r="H70" s="36"/>
    </row>
    <row r="71" spans="1:8" s="37" customFormat="1" ht="24" x14ac:dyDescent="0.25">
      <c r="A71" s="67" t="s">
        <v>159</v>
      </c>
      <c r="B71" s="77" t="s">
        <v>116</v>
      </c>
      <c r="C71" s="80" t="s">
        <v>117</v>
      </c>
      <c r="D71" s="69">
        <v>2</v>
      </c>
      <c r="E71" s="69" t="s">
        <v>29</v>
      </c>
      <c r="F71" s="41"/>
      <c r="G71" s="70">
        <f>D71*F71</f>
        <v>0</v>
      </c>
      <c r="H71" s="36"/>
    </row>
    <row r="72" spans="1:8" s="37" customFormat="1" ht="24" x14ac:dyDescent="0.25">
      <c r="A72" s="67" t="s">
        <v>160</v>
      </c>
      <c r="B72" s="77" t="s">
        <v>118</v>
      </c>
      <c r="C72" s="80" t="s">
        <v>119</v>
      </c>
      <c r="D72" s="69">
        <v>1</v>
      </c>
      <c r="E72" s="69" t="s">
        <v>29</v>
      </c>
      <c r="F72" s="41"/>
      <c r="G72" s="70">
        <f>D72*F72</f>
        <v>0</v>
      </c>
      <c r="H72" s="36"/>
    </row>
    <row r="73" spans="1:8" s="37" customFormat="1" x14ac:dyDescent="0.25">
      <c r="A73" s="67" t="s">
        <v>161</v>
      </c>
      <c r="B73" s="77" t="s">
        <v>120</v>
      </c>
      <c r="C73" s="80" t="s">
        <v>121</v>
      </c>
      <c r="D73" s="78">
        <v>7</v>
      </c>
      <c r="E73" s="79" t="s">
        <v>33</v>
      </c>
      <c r="F73" s="41"/>
      <c r="G73" s="70">
        <f t="shared" ref="G73" si="10">D73*F73</f>
        <v>0</v>
      </c>
      <c r="H73" s="36"/>
    </row>
    <row r="74" spans="1:8" s="37" customFormat="1" ht="36" x14ac:dyDescent="0.25">
      <c r="A74" s="67" t="s">
        <v>162</v>
      </c>
      <c r="B74" s="77" t="s">
        <v>122</v>
      </c>
      <c r="C74" s="80" t="s">
        <v>123</v>
      </c>
      <c r="D74" s="69">
        <v>4</v>
      </c>
      <c r="E74" s="69" t="s">
        <v>29</v>
      </c>
      <c r="F74" s="41"/>
      <c r="G74" s="70">
        <f>D74*F74</f>
        <v>0</v>
      </c>
      <c r="H74" s="36"/>
    </row>
    <row r="75" spans="1:8" s="37" customFormat="1" ht="36" x14ac:dyDescent="0.25">
      <c r="A75" s="67" t="s">
        <v>163</v>
      </c>
      <c r="B75" s="77" t="s">
        <v>124</v>
      </c>
      <c r="C75" s="77" t="s">
        <v>125</v>
      </c>
      <c r="D75" s="78">
        <v>22</v>
      </c>
      <c r="E75" s="69" t="s">
        <v>29</v>
      </c>
      <c r="F75" s="41"/>
      <c r="G75" s="70">
        <f t="shared" ref="G75:G76" si="11">D75*F75</f>
        <v>0</v>
      </c>
      <c r="H75" s="36"/>
    </row>
    <row r="76" spans="1:8" s="37" customFormat="1" ht="24" x14ac:dyDescent="0.25">
      <c r="A76" s="67" t="s">
        <v>164</v>
      </c>
      <c r="B76" s="77" t="s">
        <v>197</v>
      </c>
      <c r="C76" s="77" t="s">
        <v>196</v>
      </c>
      <c r="D76" s="78">
        <v>9</v>
      </c>
      <c r="E76" s="69" t="s">
        <v>29</v>
      </c>
      <c r="F76" s="41"/>
      <c r="G76" s="70">
        <f t="shared" si="11"/>
        <v>0</v>
      </c>
      <c r="H76" s="36"/>
    </row>
    <row r="77" spans="1:8" s="37" customFormat="1" x14ac:dyDescent="0.25">
      <c r="A77" s="71" t="s">
        <v>165</v>
      </c>
      <c r="B77" s="72" t="s">
        <v>126</v>
      </c>
      <c r="C77" s="73" t="s">
        <v>127</v>
      </c>
      <c r="D77" s="85"/>
      <c r="E77" s="73"/>
      <c r="F77" s="86"/>
      <c r="G77" s="83">
        <f>SUM(G78:G80)</f>
        <v>0</v>
      </c>
      <c r="H77" s="36"/>
    </row>
    <row r="78" spans="1:8" s="37" customFormat="1" x14ac:dyDescent="0.25">
      <c r="A78" s="67" t="s">
        <v>166</v>
      </c>
      <c r="B78" s="77" t="s">
        <v>128</v>
      </c>
      <c r="C78" s="77" t="s">
        <v>129</v>
      </c>
      <c r="D78" s="78">
        <v>4</v>
      </c>
      <c r="E78" s="69" t="s">
        <v>29</v>
      </c>
      <c r="F78" s="41"/>
      <c r="G78" s="70">
        <f t="shared" ref="G78:G80" si="12">D78*F78</f>
        <v>0</v>
      </c>
      <c r="H78" s="36"/>
    </row>
    <row r="79" spans="1:8" s="37" customFormat="1" ht="24" x14ac:dyDescent="0.25">
      <c r="A79" s="67" t="s">
        <v>167</v>
      </c>
      <c r="B79" s="77" t="s">
        <v>130</v>
      </c>
      <c r="C79" s="77" t="s">
        <v>131</v>
      </c>
      <c r="D79" s="78">
        <v>4</v>
      </c>
      <c r="E79" s="69" t="s">
        <v>29</v>
      </c>
      <c r="F79" s="41"/>
      <c r="G79" s="70">
        <f t="shared" si="12"/>
        <v>0</v>
      </c>
      <c r="H79" s="36"/>
    </row>
    <row r="80" spans="1:8" s="37" customFormat="1" ht="36" x14ac:dyDescent="0.25">
      <c r="A80" s="67" t="s">
        <v>168</v>
      </c>
      <c r="B80" s="77" t="s">
        <v>132</v>
      </c>
      <c r="C80" s="77" t="s">
        <v>133</v>
      </c>
      <c r="D80" s="78">
        <v>10.8</v>
      </c>
      <c r="E80" s="79" t="s">
        <v>33</v>
      </c>
      <c r="F80" s="41"/>
      <c r="G80" s="70">
        <f t="shared" si="12"/>
        <v>0</v>
      </c>
      <c r="H80" s="36"/>
    </row>
    <row r="81" spans="1:8" s="37" customFormat="1" ht="14.45" customHeight="1" x14ac:dyDescent="0.25">
      <c r="A81" s="87" t="s">
        <v>174</v>
      </c>
      <c r="B81" s="88"/>
      <c r="C81" s="89"/>
      <c r="D81" s="105"/>
      <c r="E81" s="105"/>
      <c r="F81" s="105"/>
      <c r="G81" s="106"/>
      <c r="H81" s="36"/>
    </row>
    <row r="82" spans="1:8" s="37" customFormat="1" x14ac:dyDescent="0.25">
      <c r="A82" s="93" t="str">
        <f>A47</f>
        <v>B1</v>
      </c>
      <c r="B82" s="94" t="str">
        <f>B47</f>
        <v>Preparation works</v>
      </c>
      <c r="C82" s="94" t="str">
        <f>C47</f>
        <v>Підготовчі роботи</v>
      </c>
      <c r="D82" s="94"/>
      <c r="E82" s="94"/>
      <c r="F82" s="95"/>
      <c r="G82" s="96">
        <f>G47</f>
        <v>0</v>
      </c>
      <c r="H82" s="36"/>
    </row>
    <row r="83" spans="1:8" s="37" customFormat="1" x14ac:dyDescent="0.25">
      <c r="A83" s="97" t="str">
        <f>A49</f>
        <v>B2</v>
      </c>
      <c r="B83" s="98" t="str">
        <f t="shared" ref="B83:G83" si="13">B49</f>
        <v>Floors</v>
      </c>
      <c r="C83" s="98" t="str">
        <f t="shared" si="13"/>
        <v>Підлоги</v>
      </c>
      <c r="D83" s="98"/>
      <c r="E83" s="98"/>
      <c r="F83" s="107"/>
      <c r="G83" s="96">
        <f t="shared" si="13"/>
        <v>0</v>
      </c>
      <c r="H83" s="36"/>
    </row>
    <row r="84" spans="1:8" s="37" customFormat="1" x14ac:dyDescent="0.25">
      <c r="A84" s="93" t="str">
        <f>A53</f>
        <v>B3</v>
      </c>
      <c r="B84" s="94" t="str">
        <f t="shared" ref="B84:G84" si="14">B53</f>
        <v>Finishing</v>
      </c>
      <c r="C84" s="94" t="str">
        <f t="shared" si="14"/>
        <v>Оздоблення</v>
      </c>
      <c r="D84" s="94"/>
      <c r="E84" s="94"/>
      <c r="F84" s="95"/>
      <c r="G84" s="96">
        <f t="shared" si="14"/>
        <v>0</v>
      </c>
      <c r="H84" s="36"/>
    </row>
    <row r="85" spans="1:8" s="37" customFormat="1" x14ac:dyDescent="0.25">
      <c r="A85" s="93" t="str">
        <f>A59</f>
        <v>B4</v>
      </c>
      <c r="B85" s="94" t="str">
        <f t="shared" ref="B85:G85" si="15">B59</f>
        <v>Doors</v>
      </c>
      <c r="C85" s="94" t="str">
        <f t="shared" si="15"/>
        <v>Двері</v>
      </c>
      <c r="D85" s="94"/>
      <c r="E85" s="94"/>
      <c r="F85" s="95"/>
      <c r="G85" s="96">
        <f t="shared" si="15"/>
        <v>0</v>
      </c>
      <c r="H85" s="36"/>
    </row>
    <row r="86" spans="1:8" s="37" customFormat="1" x14ac:dyDescent="0.25">
      <c r="A86" s="93" t="str">
        <f>A61</f>
        <v>B5</v>
      </c>
      <c r="B86" s="94" t="str">
        <f t="shared" ref="B86:G86" si="16">B61</f>
        <v>Water supply</v>
      </c>
      <c r="C86" s="94" t="str">
        <f t="shared" si="16"/>
        <v xml:space="preserve">Водопостачання </v>
      </c>
      <c r="D86" s="94"/>
      <c r="E86" s="94"/>
      <c r="F86" s="95"/>
      <c r="G86" s="96">
        <f t="shared" si="16"/>
        <v>0</v>
      </c>
      <c r="H86" s="36"/>
    </row>
    <row r="87" spans="1:8" s="37" customFormat="1" x14ac:dyDescent="0.25">
      <c r="A87" s="93" t="str">
        <f>A65</f>
        <v>B6</v>
      </c>
      <c r="B87" s="94" t="str">
        <f t="shared" ref="B87:G87" si="17">B65</f>
        <v>Sewage</v>
      </c>
      <c r="C87" s="94" t="str">
        <f t="shared" si="17"/>
        <v>Каналізація</v>
      </c>
      <c r="D87" s="94"/>
      <c r="E87" s="94"/>
      <c r="F87" s="95"/>
      <c r="G87" s="96">
        <f t="shared" si="17"/>
        <v>0</v>
      </c>
      <c r="H87" s="36"/>
    </row>
    <row r="88" spans="1:8" s="37" customFormat="1" x14ac:dyDescent="0.25">
      <c r="A88" s="99" t="str">
        <f>A69</f>
        <v>B7</v>
      </c>
      <c r="B88" s="100" t="str">
        <f t="shared" ref="B88:G88" si="18">B69</f>
        <v>Electricity</v>
      </c>
      <c r="C88" s="100" t="str">
        <f t="shared" si="18"/>
        <v>Електрика</v>
      </c>
      <c r="D88" s="100"/>
      <c r="E88" s="100"/>
      <c r="F88" s="101"/>
      <c r="G88" s="96">
        <f t="shared" si="18"/>
        <v>0</v>
      </c>
      <c r="H88" s="36"/>
    </row>
    <row r="89" spans="1:8" s="37" customFormat="1" ht="15.75" thickBot="1" x14ac:dyDescent="0.3">
      <c r="A89" s="99" t="str">
        <f>A77</f>
        <v>B8</v>
      </c>
      <c r="B89" s="100" t="str">
        <f t="shared" ref="B89:G89" si="19">B77</f>
        <v>Ventilation</v>
      </c>
      <c r="C89" s="100" t="str">
        <f t="shared" si="19"/>
        <v>Вентиляція</v>
      </c>
      <c r="D89" s="100"/>
      <c r="E89" s="100"/>
      <c r="F89" s="101"/>
      <c r="G89" s="96">
        <f t="shared" si="19"/>
        <v>0</v>
      </c>
      <c r="H89" s="36"/>
    </row>
    <row r="90" spans="1:8" s="37" customFormat="1" ht="14.45" customHeight="1" x14ac:dyDescent="0.25">
      <c r="A90" s="10" t="s">
        <v>169</v>
      </c>
      <c r="B90" s="11"/>
      <c r="C90" s="11"/>
      <c r="D90" s="11"/>
      <c r="E90" s="11"/>
      <c r="F90" s="12"/>
      <c r="G90" s="108">
        <f>SUM(G82:G89)</f>
        <v>0</v>
      </c>
      <c r="H90" s="36"/>
    </row>
    <row r="91" spans="1:8" s="37" customFormat="1" ht="15" customHeight="1" x14ac:dyDescent="0.25">
      <c r="A91" s="4" t="s">
        <v>19</v>
      </c>
      <c r="B91" s="5"/>
      <c r="C91" s="5"/>
      <c r="D91" s="5"/>
      <c r="E91" s="5"/>
      <c r="F91" s="6"/>
      <c r="G91" s="109">
        <f>G45+G90</f>
        <v>0</v>
      </c>
      <c r="H91" s="36"/>
    </row>
    <row r="92" spans="1:8" s="37" customFormat="1" x14ac:dyDescent="0.25">
      <c r="A92" s="4" t="s">
        <v>20</v>
      </c>
      <c r="B92" s="5"/>
      <c r="C92" s="5"/>
      <c r="D92" s="5"/>
      <c r="E92" s="5"/>
      <c r="F92" s="6"/>
      <c r="G92" s="110">
        <f>G91*0.2</f>
        <v>0</v>
      </c>
      <c r="H92" s="36"/>
    </row>
    <row r="93" spans="1:8" s="37" customFormat="1" ht="15.75" customHeight="1" thickBot="1" x14ac:dyDescent="0.3">
      <c r="A93" s="7" t="s">
        <v>21</v>
      </c>
      <c r="B93" s="8"/>
      <c r="C93" s="8"/>
      <c r="D93" s="8"/>
      <c r="E93" s="8"/>
      <c r="F93" s="9"/>
      <c r="G93" s="111">
        <f>G91+G92</f>
        <v>0</v>
      </c>
      <c r="H93" s="36"/>
    </row>
    <row r="94" spans="1:8" x14ac:dyDescent="0.25">
      <c r="A94" s="13" t="s">
        <v>200</v>
      </c>
      <c r="B94" s="14"/>
      <c r="C94" s="14"/>
      <c r="D94" s="14"/>
      <c r="E94" s="14"/>
      <c r="F94" s="14"/>
      <c r="G94" s="15"/>
    </row>
    <row r="95" spans="1:8" x14ac:dyDescent="0.25">
      <c r="A95" s="16" t="s">
        <v>201</v>
      </c>
      <c r="B95" s="17"/>
      <c r="C95" s="17"/>
      <c r="D95" s="17"/>
      <c r="E95" s="17"/>
      <c r="F95" s="17"/>
      <c r="G95" s="18"/>
    </row>
    <row r="96" spans="1:8" x14ac:dyDescent="0.25">
      <c r="A96" s="16" t="s">
        <v>202</v>
      </c>
      <c r="B96" s="17"/>
      <c r="C96" s="17"/>
      <c r="D96" s="17"/>
      <c r="E96" s="17"/>
      <c r="F96" s="17"/>
      <c r="G96" s="18"/>
    </row>
    <row r="97" spans="1:7" x14ac:dyDescent="0.25">
      <c r="A97" s="19" t="s">
        <v>203</v>
      </c>
      <c r="B97" s="20"/>
      <c r="C97" s="20"/>
      <c r="D97" s="20"/>
      <c r="E97" s="20"/>
      <c r="F97" s="20"/>
      <c r="G97" s="21"/>
    </row>
    <row r="98" spans="1:7" x14ac:dyDescent="0.25">
      <c r="A98" s="19" t="s">
        <v>204</v>
      </c>
      <c r="B98" s="20"/>
      <c r="C98" s="20"/>
      <c r="D98" s="20"/>
      <c r="E98" s="20"/>
      <c r="F98" s="20"/>
      <c r="G98" s="21"/>
    </row>
  </sheetData>
  <sheetProtection algorithmName="SHA-512" hashValue="IhqTdVGG4HLkeKvfKmPpxqI4fZTQx9uvln6/4kecwghDjIQfaMiVBPNFYzYWat7Hldf8jOJi6x4Pzyb+Ssb+cg==" saltValue="NzyTv18kYDNFcZMqvabDbA==" spinCount="100000" sheet="1" objects="1" scenarios="1" selectLockedCells="1"/>
  <mergeCells count="18">
    <mergeCell ref="A95:G95"/>
    <mergeCell ref="A96:G96"/>
    <mergeCell ref="A97:G97"/>
    <mergeCell ref="A98:G98"/>
    <mergeCell ref="A94:G94"/>
    <mergeCell ref="D1:G1"/>
    <mergeCell ref="D2:G2"/>
    <mergeCell ref="A90:F90"/>
    <mergeCell ref="A91:F91"/>
    <mergeCell ref="A92:F92"/>
    <mergeCell ref="A93:F93"/>
    <mergeCell ref="A37:C37"/>
    <mergeCell ref="A45:F45"/>
    <mergeCell ref="B10:C10"/>
    <mergeCell ref="B46:C46"/>
    <mergeCell ref="A81:C81"/>
    <mergeCell ref="A7:G7"/>
    <mergeCell ref="D81:F81"/>
  </mergeCells>
  <pageMargins left="0.7" right="0.7" top="0.75" bottom="0.75" header="0.3" footer="0.3"/>
  <pageSetup paperSize="9" scale="9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3" sqref="C2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1</vt:i4>
      </vt:variant>
    </vt:vector>
  </HeadingPairs>
  <TitlesOfParts>
    <vt:vector size="4" baseType="lpstr">
      <vt:lpstr>BoQ Belz combined</vt:lpstr>
      <vt:lpstr>Лист2</vt:lpstr>
      <vt:lpstr>Лист3</vt:lpstr>
      <vt:lpstr>'BoQ Belz combined'!Область_друку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2024-07-08T09:56:30Z</dcterms:modified>
</cp:coreProperties>
</file>